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<sst xmlns="http://schemas.openxmlformats.org/spreadsheetml/2006/main" count="533" uniqueCount="111">
  <si>
    <t>附件1：</t>
  </si>
  <si>
    <t>城市居民最低生活保障统计表</t>
  </si>
  <si>
    <t>填报单位:（盖章）</t>
  </si>
  <si>
    <t>签批人:</t>
  </si>
  <si>
    <t xml:space="preserve"> 救助部门审核人：</t>
  </si>
  <si>
    <t>计财部门审核人：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</si>
  <si>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</si>
  <si>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</si>
  <si>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</si>
  <si>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</si>
  <si>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</si>
  <si>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</si>
  <si>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</si>
  <si>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1-当月资金总支出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</si>
  <si>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</si>
  <si>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</si>
  <si>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</si>
  <si>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</si>
  <si>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</si>
  <si>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</si>
  <si>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</si>
  <si>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</si>
  <si>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</si>
  <si>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</si>
  <si>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</si>
  <si>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</si>
  <si>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</si>
  <si>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</si>
  <si>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</si>
  <si>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</si>
  <si>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</si>
  <si>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</si>
  <si>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</si>
  <si>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</si>
  <si>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</si>
  <si>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</si>
  <si>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</si>
  <si>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</si>
  <si>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</si>
  <si>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</si>
  <si>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</si>
  <si>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</si>
  <si>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</si>
  <si>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</si>
  <si>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</si>
  <si>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>低保中列为扶贫开发对象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</si>
  <si>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</si>
  <si>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</si>
  <si>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</si>
  <si>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</si>
  <si>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市、县（区）名称</t>
  </si>
  <si>
    <t>救助供养对象</t>
  </si>
  <si>
    <t>救助供养资金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</si>
  <si>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</si>
  <si>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</si>
  <si>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</si>
  <si>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</si>
  <si>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</si>
  <si>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</si>
  <si>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</si>
  <si>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</si>
  <si>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</si>
  <si>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</si>
  <si>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</si>
  <si>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</si>
  <si>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</t>
  </si>
  <si>
    <t>提标补发</t>
  </si>
  <si>
    <t>全自理</t>
  </si>
  <si>
    <t>半护理</t>
  </si>
  <si>
    <t>全护理</t>
  </si>
  <si>
    <t>备注：</t>
  </si>
  <si>
    <t>尤溪县</t>
  </si>
  <si>
    <t>尤溪县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</si>
  <si>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</si>
  <si>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</si>
  <si>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</si>
  <si>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</si>
  <si>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</si>
  <si>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</si>
  <si>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</si>
  <si>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</si>
  <si>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</si>
  <si>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联合乡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</si>
  <si>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</si>
  <si>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</si>
  <si>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</si>
  <si>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</si>
  <si>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</si>
  <si>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</si>
  <si>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</si>
  <si>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福利院</t>
  </si>
  <si>
    <t>1-当月资金总支出</t>
  </si>
  <si>
    <r>
      <t>1-</t>
    </r>
    <r>
      <rPr>
        <sz val="10"/>
        <rFont val="宋体"/>
        <family val="0"/>
      </rPr>
      <t>当月资金总支出</t>
    </r>
  </si>
  <si>
    <t>1-×月资金总支出</t>
  </si>
  <si>
    <t>填表人:  张昌斌</t>
  </si>
  <si>
    <t>填表人:张昌斌</t>
  </si>
  <si>
    <t xml:space="preserve">计财部门审核人： </t>
  </si>
  <si>
    <t>填报单位:（盖章）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</si>
  <si>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</si>
  <si>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</si>
  <si>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 xml:space="preserve">计财部门审核人： </t>
  </si>
  <si>
    <t>填表人:张昌斌</t>
  </si>
  <si>
    <t>尤溪县</t>
  </si>
  <si>
    <r>
      <t>(2020年</t>
    </r>
    <r>
      <rPr>
        <b/>
        <sz val="14"/>
        <rFont val="宋体"/>
        <family val="0"/>
      </rPr>
      <t>5月）</t>
    </r>
  </si>
  <si>
    <t>( 2020年5月 ）</t>
  </si>
  <si>
    <r>
      <t>( 2020年</t>
    </r>
    <r>
      <rPr>
        <b/>
        <sz val="14"/>
        <rFont val="宋体"/>
        <family val="0"/>
      </rPr>
      <t>5月 ）</t>
    </r>
  </si>
  <si>
    <t>其中：3月物价补贴</t>
  </si>
  <si>
    <t>物价补贴-3月</t>
  </si>
  <si>
    <t>其中：3月物价补贴</t>
  </si>
  <si>
    <t>其中：3月物价补贴</t>
  </si>
  <si>
    <t>填表日期:2020年5月14日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</si>
</sst>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00_);[Red]\(0.0000\)"/>
    <numFmt numFmtId="180" formatCode="0_);[Red]\(0\)"/>
    <numFmt numFmtId="181" formatCode="0.0000;[Red]0.0000"/>
    <numFmt numFmtId="182" formatCode="0.00;[Red]0.00"/>
    <numFmt numFmtId="183" formatCode="0.0000_ 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0"/>
      <name val="Helv"/>
      <family val="2"/>
    </font>
    <font>
      <sz val="12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12"/>
      <name val="Calibri Light"/>
      <family val="0"/>
    </font>
    <font>
      <sz val="12"/>
      <name val="Calibri"/>
      <family val="0"/>
    </font>
    <font>
      <sz val="10"/>
      <color theme="1"/>
      <name val="仿宋_GB2312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44" applyFont="1" applyAlignment="1">
      <alignment vertical="center"/>
      <protection/>
    </xf>
    <xf numFmtId="0" fontId="0" fillId="0" borderId="0" xfId="0" applyFill="1" applyAlignment="1">
      <alignment/>
    </xf>
    <xf numFmtId="0" fontId="5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176" fontId="2" fillId="0" borderId="10" xfId="42" applyNumberFormat="1" applyFont="1" applyBorder="1" applyAlignment="1">
      <alignment horizontal="center" vertical="center" wrapText="1"/>
      <protection/>
    </xf>
    <xf numFmtId="0" fontId="62" fillId="0" borderId="9" xfId="41" applyFont="1" applyBorder="1" applyAlignment="1">
      <alignment horizontal="center" vertical="center" wrapText="1"/>
      <protection/>
    </xf>
    <xf numFmtId="0" fontId="62" fillId="0" borderId="9" xfId="42" applyFont="1" applyBorder="1" applyAlignment="1">
      <alignment horizontal="center" vertical="center" wrapText="1"/>
      <protection/>
    </xf>
    <xf numFmtId="176" fontId="62" fillId="0" borderId="9" xfId="42" applyNumberFormat="1" applyFont="1" applyBorder="1" applyAlignment="1">
      <alignment horizontal="center" vertical="center" wrapText="1"/>
      <protection/>
    </xf>
    <xf numFmtId="0" fontId="62" fillId="0" borderId="9" xfId="44" applyFont="1" applyBorder="1" applyAlignment="1">
      <alignment horizontal="center" vertical="center"/>
      <protection/>
    </xf>
    <xf numFmtId="0" fontId="62" fillId="0" borderId="9" xfId="44" applyFont="1" applyBorder="1" applyAlignment="1">
      <alignment horizontal="center" vertical="center" wrapText="1"/>
      <protection/>
    </xf>
    <xf numFmtId="0" fontId="62" fillId="0" borderId="9" xfId="41" applyFont="1" applyFill="1" applyBorder="1" applyAlignment="1">
      <alignment horizontal="center" vertical="center" wrapText="1"/>
      <protection/>
    </xf>
    <xf numFmtId="176" fontId="62" fillId="0" borderId="9" xfId="42" applyNumberFormat="1" applyFont="1" applyFill="1" applyBorder="1" applyAlignment="1">
      <alignment horizontal="center" vertical="center" wrapText="1"/>
      <protection/>
    </xf>
    <xf numFmtId="0" fontId="62" fillId="0" borderId="9" xfId="42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42" applyNumberFormat="1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/>
    </xf>
    <xf numFmtId="177" fontId="2" fillId="0" borderId="9" xfId="41" applyNumberFormat="1" applyFont="1" applyBorder="1" applyAlignment="1">
      <alignment horizontal="center" vertical="center" wrapText="1"/>
      <protection/>
    </xf>
    <xf numFmtId="178" fontId="62" fillId="0" borderId="9" xfId="42" applyNumberFormat="1" applyFont="1" applyBorder="1" applyAlignment="1">
      <alignment horizontal="center" vertical="center" wrapText="1"/>
      <protection/>
    </xf>
    <xf numFmtId="179" fontId="62" fillId="0" borderId="9" xfId="44" applyNumberFormat="1" applyFont="1" applyBorder="1" applyAlignment="1">
      <alignment horizontal="center" vertical="center" wrapText="1"/>
      <protection/>
    </xf>
    <xf numFmtId="178" fontId="62" fillId="0" borderId="9" xfId="42" applyNumberFormat="1" applyFont="1" applyFill="1" applyBorder="1" applyAlignment="1">
      <alignment horizontal="center" vertical="center" wrapText="1"/>
      <protection/>
    </xf>
    <xf numFmtId="180" fontId="62" fillId="0" borderId="9" xfId="42" applyNumberFormat="1" applyFont="1" applyBorder="1" applyAlignment="1">
      <alignment horizontal="center" vertical="center" wrapText="1"/>
      <protection/>
    </xf>
    <xf numFmtId="178" fontId="6" fillId="0" borderId="9" xfId="42" applyNumberFormat="1" applyFont="1" applyBorder="1" applyAlignment="1">
      <alignment horizontal="center" vertical="center" wrapText="1"/>
      <protection/>
    </xf>
    <xf numFmtId="178" fontId="62" fillId="0" borderId="9" xfId="44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4" fillId="0" borderId="9" xfId="41" applyFont="1" applyFill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40" applyFont="1" applyFill="1" applyBorder="1" applyAlignment="1">
      <alignment horizontal="center" vertical="center" wrapText="1"/>
      <protection/>
    </xf>
    <xf numFmtId="0" fontId="14" fillId="0" borderId="9" xfId="41" applyFont="1" applyBorder="1" applyAlignment="1">
      <alignment horizontal="center" vertical="center" wrapText="1"/>
      <protection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178" fontId="15" fillId="0" borderId="9" xfId="40" applyNumberFormat="1" applyFont="1" applyFill="1" applyBorder="1" applyAlignment="1">
      <alignment horizontal="center" vertical="center" wrapText="1"/>
      <protection/>
    </xf>
    <xf numFmtId="180" fontId="15" fillId="0" borderId="9" xfId="0" applyNumberFormat="1" applyFont="1" applyBorder="1" applyAlignment="1">
      <alignment horizontal="center" vertical="center" wrapText="1"/>
    </xf>
    <xf numFmtId="178" fontId="15" fillId="0" borderId="9" xfId="0" applyNumberFormat="1" applyFont="1" applyBorder="1" applyAlignment="1">
      <alignment horizontal="center" vertical="center" wrapText="1"/>
    </xf>
    <xf numFmtId="0" fontId="18" fillId="0" borderId="9" xfId="41" applyFont="1" applyBorder="1" applyAlignment="1">
      <alignment horizontal="center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8" fillId="0" borderId="9" xfId="4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80" fontId="10" fillId="0" borderId="9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179" fontId="13" fillId="0" borderId="9" xfId="0" applyNumberFormat="1" applyFont="1" applyBorder="1" applyAlignment="1">
      <alignment horizontal="center" vertical="center" wrapText="1"/>
    </xf>
    <xf numFmtId="180" fontId="10" fillId="33" borderId="9" xfId="0" applyNumberFormat="1" applyFont="1" applyFill="1" applyBorder="1" applyAlignment="1">
      <alignment horizontal="center" vertical="center" wrapText="1"/>
    </xf>
    <xf numFmtId="181" fontId="10" fillId="33" borderId="9" xfId="0" applyNumberFormat="1" applyFont="1" applyFill="1" applyBorder="1" applyAlignment="1">
      <alignment horizontal="center" vertical="center" wrapText="1"/>
    </xf>
    <xf numFmtId="182" fontId="10" fillId="33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2" fillId="0" borderId="9" xfId="41" applyFont="1" applyBorder="1" applyAlignment="1">
      <alignment horizontal="center" vertical="center" wrapText="1"/>
      <protection/>
    </xf>
    <xf numFmtId="0" fontId="17" fillId="0" borderId="9" xfId="41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4" borderId="9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0" fillId="0" borderId="9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77" fontId="5" fillId="33" borderId="9" xfId="41" applyNumberFormat="1" applyFont="1" applyFill="1" applyBorder="1" applyAlignment="1">
      <alignment horizontal="center" vertical="center" wrapText="1"/>
      <protection/>
    </xf>
    <xf numFmtId="177" fontId="8" fillId="33" borderId="9" xfId="41" applyNumberFormat="1" applyFont="1" applyFill="1" applyBorder="1" applyAlignment="1">
      <alignment horizontal="center" vertical="center" wrapText="1"/>
      <protection/>
    </xf>
    <xf numFmtId="177" fontId="2" fillId="33" borderId="9" xfId="41" applyNumberFormat="1" applyFont="1" applyFill="1" applyBorder="1" applyAlignment="1">
      <alignment horizontal="center" vertical="center" wrapText="1"/>
      <protection/>
    </xf>
    <xf numFmtId="176" fontId="2" fillId="33" borderId="10" xfId="42" applyNumberFormat="1" applyFont="1" applyFill="1" applyBorder="1" applyAlignment="1">
      <alignment horizontal="center" vertical="center" wrapText="1"/>
      <protection/>
    </xf>
    <xf numFmtId="0" fontId="20" fillId="33" borderId="9" xfId="42" applyNumberFormat="1" applyFont="1" applyFill="1" applyBorder="1" applyAlignment="1">
      <alignment horizontal="center" vertical="center" wrapText="1"/>
      <protection/>
    </xf>
    <xf numFmtId="0" fontId="20" fillId="34" borderId="9" xfId="42" applyNumberFormat="1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20" fillId="0" borderId="9" xfId="42" applyNumberFormat="1" applyFont="1" applyBorder="1" applyAlignment="1">
      <alignment horizontal="center" vertical="center" wrapText="1"/>
      <protection/>
    </xf>
    <xf numFmtId="177" fontId="10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83" fontId="10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2" fillId="0" borderId="9" xfId="41" applyFont="1" applyBorder="1" applyAlignment="1">
      <alignment horizontal="center" vertical="center" wrapText="1"/>
      <protection/>
    </xf>
    <xf numFmtId="0" fontId="62" fillId="0" borderId="9" xfId="42" applyNumberFormat="1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63" fillId="0" borderId="9" xfId="41" applyFont="1" applyFill="1" applyBorder="1" applyAlignment="1">
      <alignment horizontal="center" vertical="center" wrapText="1"/>
      <protection/>
    </xf>
    <xf numFmtId="0" fontId="65" fillId="0" borderId="9" xfId="42" applyFont="1" applyBorder="1" applyAlignment="1">
      <alignment horizontal="center" vertical="center" wrapText="1"/>
      <protection/>
    </xf>
    <xf numFmtId="0" fontId="66" fillId="33" borderId="9" xfId="42" applyNumberFormat="1" applyFont="1" applyFill="1" applyBorder="1" applyAlignment="1">
      <alignment horizontal="center" vertical="center" wrapText="1"/>
      <protection/>
    </xf>
    <xf numFmtId="0" fontId="21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1" fillId="33" borderId="9" xfId="0" applyFont="1" applyFill="1" applyBorder="1" applyAlignment="1">
      <alignment horizontal="center" vertical="center" wrapText="1"/>
    </xf>
    <xf numFmtId="183" fontId="10" fillId="33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178" fontId="10" fillId="33" borderId="9" xfId="0" applyNumberFormat="1" applyFont="1" applyFill="1" applyBorder="1" applyAlignment="1">
      <alignment horizontal="center" vertical="center" wrapText="1"/>
    </xf>
    <xf numFmtId="0" fontId="21" fillId="33" borderId="9" xfId="40" applyFont="1" applyFill="1" applyBorder="1" applyAlignment="1">
      <alignment horizontal="center" vertical="center" wrapText="1"/>
      <protection/>
    </xf>
    <xf numFmtId="0" fontId="21" fillId="33" borderId="9" xfId="40" applyNumberFormat="1" applyFont="1" applyFill="1" applyBorder="1" applyAlignment="1">
      <alignment horizontal="center" vertical="center" wrapText="1"/>
      <protection/>
    </xf>
    <xf numFmtId="180" fontId="21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183" fontId="21" fillId="33" borderId="9" xfId="0" applyNumberFormat="1" applyFont="1" applyFill="1" applyBorder="1" applyAlignment="1">
      <alignment horizontal="center" vertical="center" wrapText="1"/>
    </xf>
    <xf numFmtId="176" fontId="21" fillId="33" borderId="9" xfId="0" applyNumberFormat="1" applyFont="1" applyFill="1" applyBorder="1" applyAlignment="1">
      <alignment horizontal="center" vertical="center" wrapText="1"/>
    </xf>
    <xf numFmtId="49" fontId="66" fillId="33" borderId="9" xfId="42" applyNumberFormat="1" applyFont="1" applyFill="1" applyBorder="1" applyAlignment="1">
      <alignment horizontal="center" vertical="center" wrapText="1"/>
      <protection/>
    </xf>
    <xf numFmtId="0" fontId="66" fillId="33" borderId="9" xfId="42" applyFont="1" applyFill="1" applyBorder="1" applyAlignment="1">
      <alignment horizontal="center" vertical="center" wrapText="1"/>
      <protection/>
    </xf>
    <xf numFmtId="176" fontId="66" fillId="33" borderId="9" xfId="42" applyNumberFormat="1" applyFont="1" applyFill="1" applyBorder="1" applyAlignment="1">
      <alignment horizontal="center" vertical="center" wrapText="1"/>
      <protection/>
    </xf>
    <xf numFmtId="0" fontId="22" fillId="33" borderId="9" xfId="42" applyNumberFormat="1" applyFont="1" applyFill="1" applyBorder="1" applyAlignment="1">
      <alignment horizontal="center" vertical="center" wrapText="1"/>
      <protection/>
    </xf>
    <xf numFmtId="0" fontId="66" fillId="33" borderId="9" xfId="44" applyFont="1" applyFill="1" applyBorder="1" applyAlignment="1">
      <alignment horizontal="center" vertical="center" wrapText="1"/>
      <protection/>
    </xf>
    <xf numFmtId="0" fontId="66" fillId="33" borderId="9" xfId="44" applyNumberFormat="1" applyFont="1" applyFill="1" applyBorder="1" applyAlignment="1">
      <alignment horizontal="center" vertical="center" wrapText="1"/>
      <protection/>
    </xf>
    <xf numFmtId="180" fontId="66" fillId="33" borderId="9" xfId="42" applyNumberFormat="1" applyFont="1" applyFill="1" applyBorder="1" applyAlignment="1">
      <alignment horizontal="center" vertical="center" wrapText="1"/>
      <protection/>
    </xf>
    <xf numFmtId="0" fontId="66" fillId="33" borderId="9" xfId="0" applyFont="1" applyFill="1" applyBorder="1" applyAlignment="1">
      <alignment horizontal="center" vertical="center" wrapText="1"/>
    </xf>
    <xf numFmtId="183" fontId="66" fillId="33" borderId="9" xfId="42" applyNumberFormat="1" applyFont="1" applyFill="1" applyBorder="1" applyAlignment="1">
      <alignment horizontal="center" vertical="center" wrapText="1"/>
      <protection/>
    </xf>
    <xf numFmtId="183" fontId="22" fillId="33" borderId="9" xfId="42" applyNumberFormat="1" applyFont="1" applyFill="1" applyBorder="1" applyAlignment="1">
      <alignment horizontal="center" vertical="center" wrapText="1"/>
      <protection/>
    </xf>
    <xf numFmtId="0" fontId="66" fillId="34" borderId="9" xfId="42" applyFont="1" applyFill="1" applyBorder="1" applyAlignment="1">
      <alignment horizontal="center" vertical="center" wrapText="1"/>
      <protection/>
    </xf>
    <xf numFmtId="0" fontId="63" fillId="34" borderId="9" xfId="0" applyFont="1" applyFill="1" applyBorder="1" applyAlignment="1">
      <alignment horizontal="center" vertical="center" wrapText="1"/>
    </xf>
    <xf numFmtId="0" fontId="21" fillId="34" borderId="9" xfId="0" applyFont="1" applyFill="1" applyBorder="1" applyAlignment="1">
      <alignment horizontal="center" vertical="center" wrapText="1"/>
    </xf>
    <xf numFmtId="176" fontId="66" fillId="34" borderId="9" xfId="42" applyNumberFormat="1" applyFont="1" applyFill="1" applyBorder="1" applyAlignment="1">
      <alignment horizontal="center" vertical="center" wrapText="1"/>
      <protection/>
    </xf>
    <xf numFmtId="0" fontId="21" fillId="34" borderId="9" xfId="40" applyFont="1" applyFill="1" applyBorder="1" applyAlignment="1">
      <alignment horizontal="center" vertical="center" wrapText="1"/>
      <protection/>
    </xf>
    <xf numFmtId="0" fontId="10" fillId="34" borderId="9" xfId="0" applyNumberFormat="1" applyFont="1" applyFill="1" applyBorder="1" applyAlignment="1">
      <alignment horizontal="center" vertical="center" wrapText="1"/>
    </xf>
    <xf numFmtId="0" fontId="66" fillId="34" borderId="9" xfId="44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center" vertical="center"/>
      <protection/>
    </xf>
    <xf numFmtId="177" fontId="5" fillId="0" borderId="9" xfId="41" applyNumberFormat="1" applyFont="1" applyBorder="1" applyAlignment="1">
      <alignment horizontal="center" vertical="center" wrapText="1"/>
      <protection/>
    </xf>
    <xf numFmtId="177" fontId="5" fillId="0" borderId="12" xfId="41" applyNumberFormat="1" applyFont="1" applyBorder="1" applyAlignment="1">
      <alignment horizontal="center" vertical="center" wrapText="1"/>
      <protection/>
    </xf>
    <xf numFmtId="177" fontId="5" fillId="0" borderId="13" xfId="41" applyNumberFormat="1" applyFont="1" applyBorder="1" applyAlignment="1">
      <alignment horizontal="center" vertical="center" wrapText="1"/>
      <protection/>
    </xf>
    <xf numFmtId="177" fontId="8" fillId="0" borderId="9" xfId="41" applyNumberFormat="1" applyFont="1" applyBorder="1" applyAlignment="1">
      <alignment horizontal="center" vertical="center"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7" fontId="5" fillId="0" borderId="14" xfId="41" applyNumberFormat="1" applyFont="1" applyBorder="1" applyAlignment="1">
      <alignment horizontal="center" vertical="center" wrapText="1"/>
      <protection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77" fontId="8" fillId="33" borderId="9" xfId="41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5" fillId="33" borderId="12" xfId="41" applyNumberFormat="1" applyFont="1" applyFill="1" applyBorder="1" applyAlignment="1">
      <alignment horizontal="center" vertical="center" wrapText="1"/>
      <protection/>
    </xf>
    <xf numFmtId="177" fontId="5" fillId="33" borderId="13" xfId="41" applyNumberFormat="1" applyFont="1" applyFill="1" applyBorder="1" applyAlignment="1">
      <alignment horizontal="center" vertical="center" wrapText="1"/>
      <protection/>
    </xf>
    <xf numFmtId="177" fontId="5" fillId="33" borderId="14" xfId="41" applyNumberFormat="1" applyFont="1" applyFill="1" applyBorder="1" applyAlignment="1">
      <alignment horizontal="center" vertical="center" wrapText="1"/>
      <protection/>
    </xf>
    <xf numFmtId="177" fontId="5" fillId="33" borderId="9" xfId="41" applyNumberFormat="1" applyFont="1" applyFill="1" applyBorder="1" applyAlignment="1">
      <alignment horizontal="center" vertical="center" wrapText="1"/>
      <protection/>
    </xf>
    <xf numFmtId="0" fontId="10" fillId="34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28" xfId="41"/>
    <cellStyle name="常规 28 2" xfId="42"/>
    <cellStyle name="常规 3" xfId="43"/>
    <cellStyle name="常规_2019年9月低保报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115" zoomScaleNormal="115" zoomScaleSheetLayoutView="100" zoomScalePageLayoutView="0" workbookViewId="0" topLeftCell="A1">
      <selection activeCell="A2" sqref="A2:AF2"/>
    </sheetView>
  </sheetViews>
  <sheetFormatPr defaultColWidth="9.00390625" defaultRowHeight="14.25"/>
  <cols>
    <col min="1" max="1" width="6.375" style="31" customWidth="1"/>
    <col min="2" max="3" width="5.25390625" style="30" customWidth="1"/>
    <col min="4" max="17" width="4.375" style="30" customWidth="1"/>
    <col min="18" max="21" width="3.75390625" style="30" customWidth="1"/>
    <col min="22" max="22" width="9.50390625" style="32" customWidth="1"/>
    <col min="23" max="23" width="10.00390625" style="32" customWidth="1"/>
    <col min="24" max="24" width="9.625" style="32" customWidth="1"/>
    <col min="25" max="25" width="6.875" style="32" customWidth="1"/>
    <col min="26" max="26" width="5.00390625" style="32" customWidth="1"/>
    <col min="27" max="27" width="8.875" style="32" customWidth="1"/>
    <col min="28" max="28" width="9.75390625" style="32" customWidth="1"/>
    <col min="29" max="29" width="8.625" style="32" customWidth="1"/>
    <col min="30" max="30" width="7.25390625" style="32" customWidth="1"/>
    <col min="31" max="31" width="5.375" style="32" customWidth="1"/>
    <col min="32" max="32" width="6.125" style="30" customWidth="1"/>
  </cols>
  <sheetData>
    <row r="1" ht="19.5" customHeight="1">
      <c r="A1" s="33" t="s">
        <v>0</v>
      </c>
    </row>
    <row r="2" spans="1:32" ht="42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27.75" customHeight="1">
      <c r="A3" s="144" t="s">
        <v>104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s="29" customFormat="1" ht="24.75" customHeight="1">
      <c r="A4" s="145" t="s">
        <v>2</v>
      </c>
      <c r="B4" s="145"/>
      <c r="C4" s="145"/>
      <c r="D4" s="35"/>
      <c r="E4" s="35"/>
      <c r="F4" s="145" t="s">
        <v>3</v>
      </c>
      <c r="G4" s="145"/>
      <c r="H4" s="145"/>
      <c r="I4" s="145"/>
      <c r="J4" s="35"/>
      <c r="K4" s="35"/>
      <c r="L4" s="139" t="s">
        <v>4</v>
      </c>
      <c r="M4" s="139"/>
      <c r="N4" s="139"/>
      <c r="O4" s="36"/>
      <c r="P4" s="35"/>
      <c r="Q4" s="35"/>
      <c r="R4" s="139" t="s">
        <v>5</v>
      </c>
      <c r="S4" s="139"/>
      <c r="T4" s="139"/>
      <c r="U4" s="139"/>
      <c r="V4" s="139"/>
      <c r="W4" s="35"/>
      <c r="X4" s="35"/>
      <c r="Y4" s="139" t="s">
        <v>94</v>
      </c>
      <c r="Z4" s="139"/>
      <c r="AA4" s="139"/>
      <c r="AB4" s="35"/>
      <c r="AC4" s="35"/>
      <c r="AD4" s="139" t="s">
        <v>110</v>
      </c>
      <c r="AE4" s="139"/>
      <c r="AF4" s="139"/>
    </row>
    <row r="5" spans="1:32" ht="26.25" customHeight="1">
      <c r="A5" s="151" t="s">
        <v>6</v>
      </c>
      <c r="B5" s="140" t="s">
        <v>7</v>
      </c>
      <c r="C5" s="140" t="s">
        <v>8</v>
      </c>
      <c r="D5" s="140" t="s">
        <v>9</v>
      </c>
      <c r="E5" s="140"/>
      <c r="F5" s="140"/>
      <c r="G5" s="140"/>
      <c r="H5" s="140" t="s">
        <v>10</v>
      </c>
      <c r="I5" s="140"/>
      <c r="J5" s="140"/>
      <c r="K5" s="140"/>
      <c r="L5" s="140" t="s">
        <v>11</v>
      </c>
      <c r="M5" s="140"/>
      <c r="N5" s="140"/>
      <c r="O5" s="140"/>
      <c r="P5" s="140"/>
      <c r="Q5" s="140"/>
      <c r="R5" s="155" t="s">
        <v>12</v>
      </c>
      <c r="S5" s="156"/>
      <c r="T5" s="156"/>
      <c r="U5" s="157"/>
      <c r="V5" s="154" t="s">
        <v>92</v>
      </c>
      <c r="W5" s="141"/>
      <c r="X5" s="141"/>
      <c r="Y5" s="141"/>
      <c r="Z5" s="141"/>
      <c r="AA5" s="146" t="s">
        <v>14</v>
      </c>
      <c r="AB5" s="141"/>
      <c r="AC5" s="141"/>
      <c r="AD5" s="141"/>
      <c r="AE5" s="142"/>
      <c r="AF5" s="140" t="s">
        <v>15</v>
      </c>
    </row>
    <row r="6" spans="1:32" ht="54" customHeight="1">
      <c r="A6" s="152"/>
      <c r="B6" s="140"/>
      <c r="C6" s="140"/>
      <c r="D6" s="40" t="s">
        <v>16</v>
      </c>
      <c r="E6" s="40" t="s">
        <v>17</v>
      </c>
      <c r="F6" s="40" t="s">
        <v>18</v>
      </c>
      <c r="G6" s="40" t="s">
        <v>19</v>
      </c>
      <c r="H6" s="40" t="s">
        <v>20</v>
      </c>
      <c r="I6" s="40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R6" s="148" t="s">
        <v>30</v>
      </c>
      <c r="S6" s="149"/>
      <c r="T6" s="148" t="s">
        <v>31</v>
      </c>
      <c r="U6" s="149"/>
      <c r="V6" s="147"/>
      <c r="W6" s="47" t="s">
        <v>32</v>
      </c>
      <c r="X6" s="47" t="s">
        <v>33</v>
      </c>
      <c r="Y6" s="47" t="s">
        <v>34</v>
      </c>
      <c r="Z6" s="46" t="s">
        <v>35</v>
      </c>
      <c r="AA6" s="147"/>
      <c r="AB6" s="47" t="s">
        <v>32</v>
      </c>
      <c r="AC6" s="47" t="s">
        <v>106</v>
      </c>
      <c r="AD6" s="47" t="s">
        <v>34</v>
      </c>
      <c r="AE6" s="46" t="s">
        <v>35</v>
      </c>
      <c r="AF6" s="140"/>
    </row>
    <row r="7" spans="1:32" ht="15.75" customHeight="1">
      <c r="A7" s="153"/>
      <c r="B7" s="37" t="s">
        <v>36</v>
      </c>
      <c r="C7" s="37" t="s">
        <v>37</v>
      </c>
      <c r="D7" s="37" t="s">
        <v>37</v>
      </c>
      <c r="E7" s="37" t="s">
        <v>37</v>
      </c>
      <c r="F7" s="37" t="s">
        <v>37</v>
      </c>
      <c r="G7" s="37" t="s">
        <v>37</v>
      </c>
      <c r="H7" s="37" t="s">
        <v>37</v>
      </c>
      <c r="I7" s="37" t="s">
        <v>37</v>
      </c>
      <c r="J7" s="37" t="s">
        <v>37</v>
      </c>
      <c r="K7" s="37" t="s">
        <v>37</v>
      </c>
      <c r="L7" s="37" t="s">
        <v>37</v>
      </c>
      <c r="M7" s="37" t="s">
        <v>37</v>
      </c>
      <c r="N7" s="37" t="s">
        <v>37</v>
      </c>
      <c r="O7" s="37" t="s">
        <v>37</v>
      </c>
      <c r="P7" s="37" t="s">
        <v>37</v>
      </c>
      <c r="Q7" s="37" t="s">
        <v>37</v>
      </c>
      <c r="R7" s="37" t="s">
        <v>36</v>
      </c>
      <c r="S7" s="37" t="s">
        <v>37</v>
      </c>
      <c r="T7" s="37" t="s">
        <v>36</v>
      </c>
      <c r="U7" s="37" t="s">
        <v>37</v>
      </c>
      <c r="V7" s="47" t="s">
        <v>38</v>
      </c>
      <c r="W7" s="47" t="s">
        <v>38</v>
      </c>
      <c r="X7" s="47" t="s">
        <v>38</v>
      </c>
      <c r="Y7" s="47" t="s">
        <v>38</v>
      </c>
      <c r="Z7" s="47" t="s">
        <v>38</v>
      </c>
      <c r="AA7" s="47" t="s">
        <v>38</v>
      </c>
      <c r="AB7" s="47" t="s">
        <v>38</v>
      </c>
      <c r="AC7" s="47" t="s">
        <v>38</v>
      </c>
      <c r="AD7" s="47" t="s">
        <v>38</v>
      </c>
      <c r="AE7" s="47" t="s">
        <v>38</v>
      </c>
      <c r="AF7" s="37" t="s">
        <v>39</v>
      </c>
    </row>
    <row r="8" spans="1:32" ht="14.25" customHeight="1">
      <c r="A8" s="37" t="s">
        <v>40</v>
      </c>
      <c r="B8" s="37">
        <v>1</v>
      </c>
      <c r="C8" s="37">
        <v>2</v>
      </c>
      <c r="D8" s="37">
        <v>5</v>
      </c>
      <c r="E8" s="37">
        <v>6</v>
      </c>
      <c r="F8" s="37">
        <v>7</v>
      </c>
      <c r="G8" s="37">
        <v>8</v>
      </c>
      <c r="H8" s="37">
        <v>9</v>
      </c>
      <c r="I8" s="37">
        <v>10</v>
      </c>
      <c r="J8" s="37">
        <v>11</v>
      </c>
      <c r="K8" s="37">
        <v>12</v>
      </c>
      <c r="L8" s="37">
        <v>13</v>
      </c>
      <c r="M8" s="37">
        <v>14</v>
      </c>
      <c r="N8" s="37">
        <v>15</v>
      </c>
      <c r="O8" s="37">
        <v>16</v>
      </c>
      <c r="P8" s="37">
        <v>17</v>
      </c>
      <c r="Q8" s="37">
        <v>18</v>
      </c>
      <c r="R8" s="37">
        <v>19</v>
      </c>
      <c r="S8" s="37">
        <v>20</v>
      </c>
      <c r="T8" s="37">
        <v>21</v>
      </c>
      <c r="U8" s="37">
        <v>22</v>
      </c>
      <c r="V8" s="37">
        <v>23</v>
      </c>
      <c r="W8" s="37">
        <v>24</v>
      </c>
      <c r="X8" s="37">
        <v>25</v>
      </c>
      <c r="Y8" s="37">
        <v>26</v>
      </c>
      <c r="Z8" s="37">
        <v>27</v>
      </c>
      <c r="AA8" s="37">
        <v>28</v>
      </c>
      <c r="AB8" s="37">
        <v>29</v>
      </c>
      <c r="AC8" s="37">
        <v>30</v>
      </c>
      <c r="AD8" s="37">
        <v>31</v>
      </c>
      <c r="AE8" s="37">
        <v>32</v>
      </c>
      <c r="AF8" s="37">
        <v>33</v>
      </c>
    </row>
    <row r="9" spans="1:32" ht="18" customHeight="1">
      <c r="A9" s="99" t="s">
        <v>72</v>
      </c>
      <c r="B9" s="100">
        <f>'城市报表 (乡镇)'!B17</f>
        <v>190</v>
      </c>
      <c r="C9" s="100">
        <f>'城市报表 (乡镇)'!C17</f>
        <v>316</v>
      </c>
      <c r="D9" s="100">
        <f>'城市报表 (乡镇)'!D17</f>
        <v>135</v>
      </c>
      <c r="E9" s="100">
        <f>'城市报表 (乡镇)'!E17</f>
        <v>47</v>
      </c>
      <c r="F9" s="100">
        <f>'城市报表 (乡镇)'!F17</f>
        <v>53</v>
      </c>
      <c r="G9" s="100">
        <f>'城市报表 (乡镇)'!G17</f>
        <v>147</v>
      </c>
      <c r="H9" s="100">
        <f>'城市报表 (乡镇)'!H17</f>
        <v>54</v>
      </c>
      <c r="I9" s="100">
        <f>'城市报表 (乡镇)'!I17</f>
        <v>69</v>
      </c>
      <c r="J9" s="100">
        <f>'城市报表 (乡镇)'!J17</f>
        <v>70</v>
      </c>
      <c r="K9" s="100">
        <f>'城市报表 (乡镇)'!K17</f>
        <v>123</v>
      </c>
      <c r="L9" s="100">
        <f>'城市报表 (乡镇)'!L17</f>
        <v>59</v>
      </c>
      <c r="M9" s="100">
        <f>'城市报表 (乡镇)'!M17</f>
        <v>188</v>
      </c>
      <c r="N9" s="100">
        <f>'城市报表 (乡镇)'!N17</f>
        <v>0</v>
      </c>
      <c r="O9" s="100">
        <f>'城市报表 (乡镇)'!O17</f>
        <v>0</v>
      </c>
      <c r="P9" s="100">
        <f>'城市报表 (乡镇)'!P17</f>
        <v>55</v>
      </c>
      <c r="Q9" s="100">
        <f>'城市报表 (乡镇)'!Q17</f>
        <v>14</v>
      </c>
      <c r="R9" s="100">
        <f>'城市报表 (乡镇)'!R17</f>
        <v>0</v>
      </c>
      <c r="S9" s="100">
        <f>'城市报表 (乡镇)'!S17</f>
        <v>0</v>
      </c>
      <c r="T9" s="100">
        <f>'城市报表 (乡镇)'!T17</f>
        <v>0</v>
      </c>
      <c r="U9" s="100">
        <f>'城市报表 (乡镇)'!U17</f>
        <v>0</v>
      </c>
      <c r="V9" s="100">
        <f>'城市报表 (乡镇)'!V17</f>
        <v>72.8779</v>
      </c>
      <c r="W9" s="100">
        <f>'城市报表 (乡镇)'!W17</f>
        <v>68.447</v>
      </c>
      <c r="X9" s="100">
        <f>'城市报表 (乡镇)'!X17</f>
        <v>4.3809</v>
      </c>
      <c r="Y9" s="100">
        <f>'城市报表 (乡镇)'!Y17</f>
        <v>0.05</v>
      </c>
      <c r="Z9" s="100">
        <f>'城市报表 (乡镇)'!Z17</f>
        <v>0</v>
      </c>
      <c r="AA9" s="100">
        <f>'城市报表 (乡镇)'!AA17</f>
        <v>15.060599999999997</v>
      </c>
      <c r="AB9" s="100">
        <f>'城市报表 (乡镇)'!AB17</f>
        <v>13.660200000000001</v>
      </c>
      <c r="AC9" s="100">
        <f>'城市报表 (乡镇)'!AC17</f>
        <v>1.3903999999999999</v>
      </c>
      <c r="AD9" s="100">
        <f>'城市报表 (乡镇)'!AD17</f>
        <v>0.01</v>
      </c>
      <c r="AE9" s="100">
        <f>'城市报表 (乡镇)'!AE17</f>
        <v>0</v>
      </c>
      <c r="AF9" s="100">
        <f>'城市报表 (乡镇)'!AF17</f>
        <v>476</v>
      </c>
    </row>
    <row r="10" spans="1:32" s="30" customFormat="1" ht="18" customHeight="1">
      <c r="A10" s="5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56"/>
      <c r="R10" s="56"/>
      <c r="S10" s="56"/>
      <c r="T10" s="56"/>
      <c r="U10" s="5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37"/>
    </row>
    <row r="11" spans="1:32" s="30" customFormat="1" ht="18" customHeight="1">
      <c r="A11" s="5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56"/>
      <c r="R11" s="56"/>
      <c r="S11" s="56"/>
      <c r="T11" s="56"/>
      <c r="U11" s="56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37"/>
    </row>
    <row r="12" spans="1:32" s="30" customFormat="1" ht="18" customHeight="1">
      <c r="A12" s="5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37"/>
    </row>
    <row r="13" spans="1:32" s="30" customFormat="1" ht="18" customHeight="1">
      <c r="A13" s="53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56"/>
      <c r="R13" s="56"/>
      <c r="S13" s="56"/>
      <c r="T13" s="56"/>
      <c r="U13" s="56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37"/>
    </row>
    <row r="14" spans="1:32" s="30" customFormat="1" ht="18" customHeight="1">
      <c r="A14" s="54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37"/>
    </row>
    <row r="15" spans="1:32" s="30" customFormat="1" ht="18" customHeight="1">
      <c r="A15" s="5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7"/>
      <c r="W15" s="47"/>
      <c r="X15" s="47"/>
      <c r="Y15" s="47"/>
      <c r="Z15" s="47"/>
      <c r="AA15" s="47"/>
      <c r="AB15" s="47"/>
      <c r="AD15" s="47"/>
      <c r="AE15" s="47"/>
      <c r="AF15" s="37"/>
    </row>
    <row r="16" spans="1:32" s="30" customFormat="1" ht="18" customHeight="1">
      <c r="A16" s="5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37"/>
    </row>
    <row r="17" spans="1:32" s="30" customFormat="1" ht="18" customHeight="1">
      <c r="A17" s="5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37"/>
    </row>
    <row r="18" spans="1:32" s="30" customFormat="1" ht="18" customHeight="1">
      <c r="A18" s="5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37"/>
    </row>
    <row r="19" spans="1:32" s="30" customFormat="1" ht="18" customHeight="1">
      <c r="A19" s="37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9"/>
      <c r="S19" s="59"/>
      <c r="T19" s="59"/>
      <c r="U19" s="59"/>
      <c r="V19" s="60"/>
      <c r="W19" s="60"/>
      <c r="X19" s="60"/>
      <c r="Y19" s="60"/>
      <c r="Z19" s="60"/>
      <c r="AA19" s="61"/>
      <c r="AB19" s="60"/>
      <c r="AC19" s="60"/>
      <c r="AD19" s="60"/>
      <c r="AE19" s="60"/>
      <c r="AF19" s="37"/>
    </row>
    <row r="20" spans="1:32" s="30" customFormat="1" ht="18" customHeight="1">
      <c r="A20" s="52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37"/>
    </row>
    <row r="21" spans="1:32" s="30" customFormat="1" ht="18" customHeight="1">
      <c r="A21" s="5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37"/>
    </row>
    <row r="22" spans="1:32" ht="60.75" customHeight="1">
      <c r="A22" s="150" t="s">
        <v>41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</row>
  </sheetData>
  <sheetProtection/>
  <mergeCells count="23">
    <mergeCell ref="A22:AF22"/>
    <mergeCell ref="A5:A7"/>
    <mergeCell ref="B5:B6"/>
    <mergeCell ref="C5:C6"/>
    <mergeCell ref="V5:V6"/>
    <mergeCell ref="R5:U5"/>
    <mergeCell ref="W5:Z5"/>
    <mergeCell ref="A2:AF2"/>
    <mergeCell ref="A3:AF3"/>
    <mergeCell ref="A4:C4"/>
    <mergeCell ref="F4:I4"/>
    <mergeCell ref="L4:N4"/>
    <mergeCell ref="AA5:AA6"/>
    <mergeCell ref="AF5:AF6"/>
    <mergeCell ref="R6:S6"/>
    <mergeCell ref="T6:U6"/>
    <mergeCell ref="R4:V4"/>
    <mergeCell ref="Y4:AA4"/>
    <mergeCell ref="AD4:AF4"/>
    <mergeCell ref="L5:Q5"/>
    <mergeCell ref="AB5:AE5"/>
    <mergeCell ref="D5:G5"/>
    <mergeCell ref="H5:K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="110" zoomScaleNormal="110" zoomScaleSheetLayoutView="100" zoomScalePageLayoutView="0" workbookViewId="0" topLeftCell="A1">
      <selection activeCell="AF4" sqref="AF4:AH4"/>
    </sheetView>
  </sheetViews>
  <sheetFormatPr defaultColWidth="9.00390625" defaultRowHeight="14.25"/>
  <cols>
    <col min="1" max="1" width="7.25390625" style="31" customWidth="1"/>
    <col min="2" max="3" width="5.75390625" style="30" customWidth="1"/>
    <col min="4" max="4" width="5.00390625" style="30" customWidth="1"/>
    <col min="5" max="5" width="5.25390625" style="30" customWidth="1"/>
    <col min="6" max="6" width="6.125" style="30" customWidth="1"/>
    <col min="7" max="7" width="4.875" style="30" customWidth="1"/>
    <col min="8" max="8" width="5.125" style="30" customWidth="1"/>
    <col min="9" max="9" width="5.875" style="30" customWidth="1"/>
    <col min="10" max="10" width="5.125" style="30" customWidth="1"/>
    <col min="11" max="12" width="5.625" style="30" customWidth="1"/>
    <col min="13" max="13" width="6.50390625" style="30" customWidth="1"/>
    <col min="14" max="19" width="4.875" style="30" customWidth="1"/>
    <col min="20" max="23" width="4.25390625" style="30" customWidth="1"/>
    <col min="24" max="24" width="9.375" style="32" customWidth="1"/>
    <col min="25" max="25" width="9.25390625" style="32" customWidth="1"/>
    <col min="26" max="26" width="8.375" style="32" customWidth="1"/>
    <col min="27" max="27" width="7.50390625" style="32" customWidth="1"/>
    <col min="28" max="28" width="6.375" style="32" customWidth="1"/>
    <col min="29" max="29" width="8.25390625" style="32" customWidth="1"/>
    <col min="30" max="30" width="8.625" style="32" customWidth="1"/>
    <col min="31" max="31" width="9.50390625" style="32" customWidth="1"/>
    <col min="32" max="32" width="7.75390625" style="32" customWidth="1"/>
    <col min="33" max="33" width="6.125" style="32" customWidth="1"/>
    <col min="34" max="34" width="6.50390625" style="30" customWidth="1"/>
  </cols>
  <sheetData>
    <row r="1" ht="19.5" customHeight="1">
      <c r="A1" s="33" t="s">
        <v>42</v>
      </c>
    </row>
    <row r="2" spans="1:34" ht="42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7.75" customHeight="1">
      <c r="A3" s="144" t="s">
        <v>104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4" s="29" customFormat="1" ht="24.75" customHeight="1">
      <c r="A4" s="145" t="s">
        <v>2</v>
      </c>
      <c r="B4" s="145"/>
      <c r="C4" s="145"/>
      <c r="D4" s="34"/>
      <c r="E4" s="34"/>
      <c r="F4" s="35" t="s">
        <v>44</v>
      </c>
      <c r="G4" s="35"/>
      <c r="H4" s="145" t="s">
        <v>3</v>
      </c>
      <c r="I4" s="145"/>
      <c r="J4" s="145"/>
      <c r="K4" s="145"/>
      <c r="L4" s="35"/>
      <c r="M4" s="35"/>
      <c r="N4" s="139" t="s">
        <v>4</v>
      </c>
      <c r="O4" s="139"/>
      <c r="P4" s="139"/>
      <c r="Q4" s="139"/>
      <c r="R4" s="35"/>
      <c r="S4" s="35"/>
      <c r="T4" s="35"/>
      <c r="U4" s="139" t="s">
        <v>96</v>
      </c>
      <c r="V4" s="139"/>
      <c r="W4" s="139"/>
      <c r="X4" s="139"/>
      <c r="Y4" s="35"/>
      <c r="Z4" s="35"/>
      <c r="AA4" s="139" t="s">
        <v>95</v>
      </c>
      <c r="AB4" s="139"/>
      <c r="AC4" s="139"/>
      <c r="AD4" s="35"/>
      <c r="AE4" s="35"/>
      <c r="AF4" s="139" t="s">
        <v>110</v>
      </c>
      <c r="AG4" s="139"/>
      <c r="AH4" s="139"/>
    </row>
    <row r="5" spans="1:34" ht="22.5" customHeight="1">
      <c r="A5" s="151" t="s">
        <v>6</v>
      </c>
      <c r="B5" s="140" t="s">
        <v>7</v>
      </c>
      <c r="C5" s="140" t="s">
        <v>8</v>
      </c>
      <c r="D5" s="158" t="s">
        <v>45</v>
      </c>
      <c r="E5" s="158"/>
      <c r="F5" s="140" t="s">
        <v>9</v>
      </c>
      <c r="G5" s="140"/>
      <c r="H5" s="140"/>
      <c r="I5" s="140"/>
      <c r="J5" s="140" t="s">
        <v>10</v>
      </c>
      <c r="K5" s="140"/>
      <c r="L5" s="140"/>
      <c r="M5" s="140"/>
      <c r="N5" s="140" t="s">
        <v>11</v>
      </c>
      <c r="O5" s="140"/>
      <c r="P5" s="140"/>
      <c r="Q5" s="140"/>
      <c r="R5" s="140"/>
      <c r="S5" s="140"/>
      <c r="T5" s="155" t="s">
        <v>12</v>
      </c>
      <c r="U5" s="156"/>
      <c r="V5" s="156"/>
      <c r="W5" s="157"/>
      <c r="X5" s="154" t="s">
        <v>91</v>
      </c>
      <c r="Y5" s="141"/>
      <c r="Z5" s="141"/>
      <c r="AA5" s="141"/>
      <c r="AB5" s="142"/>
      <c r="AC5" s="146" t="s">
        <v>14</v>
      </c>
      <c r="AD5" s="141"/>
      <c r="AE5" s="141"/>
      <c r="AF5" s="141"/>
      <c r="AG5" s="142"/>
      <c r="AH5" s="140" t="s">
        <v>15</v>
      </c>
    </row>
    <row r="6" spans="1:34" ht="39" customHeight="1">
      <c r="A6" s="152"/>
      <c r="B6" s="140"/>
      <c r="C6" s="140"/>
      <c r="D6" s="39" t="s">
        <v>46</v>
      </c>
      <c r="E6" s="39" t="s">
        <v>47</v>
      </c>
      <c r="F6" s="40" t="s">
        <v>16</v>
      </c>
      <c r="G6" s="40" t="s">
        <v>17</v>
      </c>
      <c r="H6" s="40" t="s">
        <v>18</v>
      </c>
      <c r="I6" s="40" t="s">
        <v>19</v>
      </c>
      <c r="J6" s="40" t="s">
        <v>20</v>
      </c>
      <c r="K6" s="40" t="s">
        <v>21</v>
      </c>
      <c r="L6" s="40" t="s">
        <v>22</v>
      </c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40" t="s">
        <v>28</v>
      </c>
      <c r="S6" s="40" t="s">
        <v>29</v>
      </c>
      <c r="T6" s="148" t="s">
        <v>30</v>
      </c>
      <c r="U6" s="149"/>
      <c r="V6" s="148" t="s">
        <v>31</v>
      </c>
      <c r="W6" s="149"/>
      <c r="X6" s="147"/>
      <c r="Y6" s="47" t="s">
        <v>32</v>
      </c>
      <c r="Z6" s="47" t="s">
        <v>33</v>
      </c>
      <c r="AA6" s="47" t="s">
        <v>34</v>
      </c>
      <c r="AB6" s="46" t="s">
        <v>35</v>
      </c>
      <c r="AC6" s="147"/>
      <c r="AD6" s="47" t="s">
        <v>32</v>
      </c>
      <c r="AE6" s="47" t="s">
        <v>106</v>
      </c>
      <c r="AF6" s="47" t="s">
        <v>34</v>
      </c>
      <c r="AG6" s="46" t="s">
        <v>35</v>
      </c>
      <c r="AH6" s="140"/>
    </row>
    <row r="7" spans="1:34" ht="15.75" customHeight="1">
      <c r="A7" s="153"/>
      <c r="B7" s="41" t="s">
        <v>36</v>
      </c>
      <c r="C7" s="41" t="s">
        <v>37</v>
      </c>
      <c r="D7" s="38" t="s">
        <v>36</v>
      </c>
      <c r="E7" s="38" t="s">
        <v>37</v>
      </c>
      <c r="F7" s="41" t="s">
        <v>37</v>
      </c>
      <c r="G7" s="41" t="s">
        <v>37</v>
      </c>
      <c r="H7" s="41" t="s">
        <v>37</v>
      </c>
      <c r="I7" s="41" t="s">
        <v>37</v>
      </c>
      <c r="J7" s="41" t="s">
        <v>37</v>
      </c>
      <c r="K7" s="41" t="s">
        <v>37</v>
      </c>
      <c r="L7" s="41" t="s">
        <v>37</v>
      </c>
      <c r="M7" s="41" t="s">
        <v>37</v>
      </c>
      <c r="N7" s="41" t="s">
        <v>37</v>
      </c>
      <c r="O7" s="41" t="s">
        <v>37</v>
      </c>
      <c r="P7" s="41"/>
      <c r="Q7" s="41" t="s">
        <v>37</v>
      </c>
      <c r="R7" s="41" t="s">
        <v>37</v>
      </c>
      <c r="S7" s="41" t="s">
        <v>37</v>
      </c>
      <c r="T7" s="41" t="s">
        <v>36</v>
      </c>
      <c r="U7" s="41" t="s">
        <v>37</v>
      </c>
      <c r="V7" s="41" t="s">
        <v>36</v>
      </c>
      <c r="W7" s="41" t="s">
        <v>37</v>
      </c>
      <c r="X7" s="48" t="s">
        <v>38</v>
      </c>
      <c r="Y7" s="48" t="s">
        <v>38</v>
      </c>
      <c r="Z7" s="48" t="s">
        <v>38</v>
      </c>
      <c r="AA7" s="48" t="s">
        <v>38</v>
      </c>
      <c r="AB7" s="48" t="s">
        <v>38</v>
      </c>
      <c r="AC7" s="48" t="s">
        <v>38</v>
      </c>
      <c r="AD7" s="48" t="s">
        <v>38</v>
      </c>
      <c r="AE7" s="48" t="s">
        <v>38</v>
      </c>
      <c r="AF7" s="48" t="s">
        <v>38</v>
      </c>
      <c r="AG7" s="48" t="s">
        <v>38</v>
      </c>
      <c r="AH7" s="41" t="s">
        <v>39</v>
      </c>
    </row>
    <row r="8" spans="1:34" ht="14.25" customHeight="1">
      <c r="A8" s="37" t="s">
        <v>40</v>
      </c>
      <c r="B8" s="37">
        <v>1</v>
      </c>
      <c r="C8" s="37">
        <v>2</v>
      </c>
      <c r="D8" s="38">
        <v>3</v>
      </c>
      <c r="E8" s="38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25</v>
      </c>
      <c r="AA8" s="37">
        <v>26</v>
      </c>
      <c r="AB8" s="37">
        <v>27</v>
      </c>
      <c r="AC8" s="37">
        <v>28</v>
      </c>
      <c r="AD8" s="37">
        <v>29</v>
      </c>
      <c r="AE8" s="37">
        <v>30</v>
      </c>
      <c r="AF8" s="37">
        <v>31</v>
      </c>
      <c r="AG8" s="37">
        <v>32</v>
      </c>
      <c r="AH8" s="37">
        <v>33</v>
      </c>
    </row>
    <row r="9" spans="1:34" ht="18" customHeight="1">
      <c r="A9" s="103" t="s">
        <v>102</v>
      </c>
      <c r="B9" s="62">
        <f>'农村报表 (乡镇)'!B24</f>
        <v>3211</v>
      </c>
      <c r="C9" s="62">
        <f>'农村报表 (乡镇)'!C24</f>
        <v>6126</v>
      </c>
      <c r="D9" s="62">
        <f>'农村报表 (乡镇)'!D24</f>
        <v>652</v>
      </c>
      <c r="E9" s="62">
        <f>'农村报表 (乡镇)'!E24</f>
        <v>1308</v>
      </c>
      <c r="F9" s="62">
        <f>'农村报表 (乡镇)'!F24</f>
        <v>2466</v>
      </c>
      <c r="G9" s="62">
        <f>'农村报表 (乡镇)'!G24</f>
        <v>1053</v>
      </c>
      <c r="H9" s="62">
        <f>'农村报表 (乡镇)'!H24</f>
        <v>1368</v>
      </c>
      <c r="I9" s="62">
        <f>'农村报表 (乡镇)'!I24</f>
        <v>2509</v>
      </c>
      <c r="J9" s="62">
        <f>'农村报表 (乡镇)'!J24</f>
        <v>1010</v>
      </c>
      <c r="K9" s="62">
        <f>'农村报表 (乡镇)'!K24</f>
        <v>1275</v>
      </c>
      <c r="L9" s="62">
        <f>'农村报表 (乡镇)'!L24</f>
        <v>1109</v>
      </c>
      <c r="M9" s="62">
        <f>'农村报表 (乡镇)'!M24</f>
        <v>2732</v>
      </c>
      <c r="N9" s="62">
        <f>'农村报表 (乡镇)'!N24</f>
        <v>1002</v>
      </c>
      <c r="O9" s="62">
        <f>'农村报表 (乡镇)'!O24</f>
        <v>3583</v>
      </c>
      <c r="P9" s="62">
        <f>'农村报表 (乡镇)'!P24</f>
        <v>14</v>
      </c>
      <c r="Q9" s="62">
        <f>'农村报表 (乡镇)'!Q24</f>
        <v>1</v>
      </c>
      <c r="R9" s="62">
        <f>'农村报表 (乡镇)'!R24</f>
        <v>1352</v>
      </c>
      <c r="S9" s="62">
        <f>'农村报表 (乡镇)'!S24</f>
        <v>174</v>
      </c>
      <c r="T9" s="62">
        <f>'农村报表 (乡镇)'!T24</f>
        <v>9</v>
      </c>
      <c r="U9" s="62">
        <f>'农村报表 (乡镇)'!U24</f>
        <v>18</v>
      </c>
      <c r="V9" s="62">
        <f>'农村报表 (乡镇)'!V24</f>
        <v>5</v>
      </c>
      <c r="W9" s="62">
        <f>'农村报表 (乡镇)'!W24</f>
        <v>10</v>
      </c>
      <c r="X9" s="62">
        <f>'农村报表 (乡镇)'!X24</f>
        <v>1280.9882999999998</v>
      </c>
      <c r="Y9" s="62">
        <f>'农村报表 (乡镇)'!Y24</f>
        <v>1188.5845</v>
      </c>
      <c r="Z9" s="62">
        <f>'农村报表 (乡镇)'!Z24</f>
        <v>85.2738</v>
      </c>
      <c r="AA9" s="62">
        <f>'农村报表 (乡镇)'!AA24</f>
        <v>7.130000000000001</v>
      </c>
      <c r="AB9" s="62">
        <f>'农村报表 (乡镇)'!AB24</f>
        <v>0</v>
      </c>
      <c r="AC9" s="62">
        <f>'农村报表 (乡镇)'!AC24</f>
        <v>265.13239999999996</v>
      </c>
      <c r="AD9" s="62">
        <f>'农村报表 (乡镇)'!AD24</f>
        <v>236.538</v>
      </c>
      <c r="AE9" s="62">
        <f>'农村报表 (乡镇)'!AE24</f>
        <v>27.17440000000001</v>
      </c>
      <c r="AF9" s="62">
        <f>'农村报表 (乡镇)'!AF24</f>
        <v>1.4200000000000004</v>
      </c>
      <c r="AG9" s="62">
        <f>'农村报表 (乡镇)'!AG24</f>
        <v>0</v>
      </c>
      <c r="AH9" s="62">
        <f>'农村报表 (乡镇)'!AH24</f>
        <v>432</v>
      </c>
    </row>
    <row r="10" spans="1:34" s="30" customFormat="1" ht="18" customHeight="1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9"/>
      <c r="Y10" s="49"/>
      <c r="Z10" s="49"/>
      <c r="AA10" s="49"/>
      <c r="AB10" s="49"/>
      <c r="AC10" s="49"/>
      <c r="AD10" s="49"/>
      <c r="AE10" s="49"/>
      <c r="AF10" s="49"/>
      <c r="AG10" s="51"/>
      <c r="AH10" s="43"/>
    </row>
    <row r="11" spans="1:34" s="30" customFormat="1" ht="18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0"/>
      <c r="T11" s="50"/>
      <c r="U11" s="50"/>
      <c r="V11" s="50"/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43"/>
    </row>
    <row r="12" spans="1:34" s="30" customFormat="1" ht="18" customHeight="1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43"/>
    </row>
    <row r="13" spans="1:34" s="30" customFormat="1" ht="18" customHeight="1">
      <c r="A13" s="4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43"/>
    </row>
    <row r="14" spans="1:34" s="30" customFormat="1" ht="18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43"/>
    </row>
    <row r="15" spans="1:34" s="30" customFormat="1" ht="18" customHeight="1">
      <c r="A15" s="4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43"/>
    </row>
    <row r="16" spans="1:34" s="30" customFormat="1" ht="18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43"/>
    </row>
    <row r="17" spans="1:34" s="30" customFormat="1" ht="18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43"/>
    </row>
    <row r="18" spans="1:34" s="30" customFormat="1" ht="18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43"/>
    </row>
    <row r="19" spans="1:34" s="30" customFormat="1" ht="18" customHeight="1">
      <c r="A19" s="45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43"/>
    </row>
    <row r="20" spans="1:34" s="30" customFormat="1" ht="18" customHeight="1">
      <c r="A20" s="4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43"/>
    </row>
    <row r="21" spans="1:34" s="30" customFormat="1" ht="18" customHeight="1">
      <c r="A21" s="45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43"/>
    </row>
    <row r="22" spans="1:34" ht="60.75" customHeight="1">
      <c r="A22" s="159" t="s">
        <v>48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</sheetData>
  <sheetProtection/>
  <mergeCells count="24">
    <mergeCell ref="AD5:AG5"/>
    <mergeCell ref="T6:U6"/>
    <mergeCell ref="V6:W6"/>
    <mergeCell ref="A22:AH22"/>
    <mergeCell ref="A5:A7"/>
    <mergeCell ref="B5:B6"/>
    <mergeCell ref="C5:C6"/>
    <mergeCell ref="X5:X6"/>
    <mergeCell ref="AC5:AC6"/>
    <mergeCell ref="AH5:AH6"/>
    <mergeCell ref="D5:E5"/>
    <mergeCell ref="F5:I5"/>
    <mergeCell ref="J5:M5"/>
    <mergeCell ref="N5:S5"/>
    <mergeCell ref="T5:W5"/>
    <mergeCell ref="Y5:AB5"/>
    <mergeCell ref="A2:AH2"/>
    <mergeCell ref="A3:AH3"/>
    <mergeCell ref="A4:C4"/>
    <mergeCell ref="H4:K4"/>
    <mergeCell ref="N4:Q4"/>
    <mergeCell ref="U4:X4"/>
    <mergeCell ref="AA4:AC4"/>
    <mergeCell ref="AF4:AH4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1" width="8.375" style="4" customWidth="1"/>
    <col min="2" max="2" width="5.875" style="4" customWidth="1"/>
    <col min="3" max="3" width="5.125" style="4" customWidth="1"/>
    <col min="4" max="9" width="5.875" style="4" customWidth="1"/>
    <col min="10" max="10" width="6.625" style="4" customWidth="1"/>
    <col min="11" max="12" width="5.875" style="4" customWidth="1"/>
    <col min="13" max="13" width="6.625" style="4" customWidth="1"/>
    <col min="14" max="14" width="5.875" style="4" customWidth="1"/>
    <col min="15" max="18" width="5.25390625" style="4" customWidth="1"/>
    <col min="19" max="19" width="11.875" style="4" customWidth="1"/>
    <col min="20" max="20" width="12.25390625" style="4" customWidth="1"/>
    <col min="21" max="21" width="12.375" style="4" customWidth="1"/>
    <col min="22" max="22" width="7.50390625" style="4" customWidth="1"/>
    <col min="23" max="23" width="10.625" style="4" customWidth="1"/>
    <col min="24" max="26" width="11.875" style="4" customWidth="1"/>
    <col min="27" max="27" width="10.00390625" style="4" customWidth="1"/>
    <col min="28" max="29" width="9.125" style="4" customWidth="1"/>
    <col min="30" max="39" width="9.00390625" style="4" customWidth="1"/>
    <col min="40" max="16384" width="9.00390625" style="1" customWidth="1"/>
  </cols>
  <sheetData>
    <row r="1" spans="1:27" ht="24.75" customHeight="1">
      <c r="A1" s="161" t="s">
        <v>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21.75" customHeight="1">
      <c r="A2" s="162" t="s">
        <v>103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9" ht="14.25" customHeight="1">
      <c r="A3" s="160" t="s">
        <v>50</v>
      </c>
      <c r="B3" s="160" t="s">
        <v>51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3" t="s">
        <v>52</v>
      </c>
      <c r="T3" s="163"/>
      <c r="U3" s="163"/>
      <c r="V3" s="163"/>
      <c r="W3" s="163"/>
      <c r="X3" s="163"/>
      <c r="Y3" s="163"/>
      <c r="Z3" s="163"/>
      <c r="AA3" s="163"/>
      <c r="AB3" s="168" t="s">
        <v>107</v>
      </c>
      <c r="AC3" s="168" t="s">
        <v>53</v>
      </c>
    </row>
    <row r="4" spans="1:29" ht="13.5" customHeight="1">
      <c r="A4" s="160"/>
      <c r="B4" s="160" t="s">
        <v>54</v>
      </c>
      <c r="C4" s="160" t="s">
        <v>55</v>
      </c>
      <c r="D4" s="160"/>
      <c r="E4" s="160"/>
      <c r="F4" s="160"/>
      <c r="G4" s="160"/>
      <c r="H4" s="160"/>
      <c r="I4" s="160" t="s">
        <v>56</v>
      </c>
      <c r="J4" s="160"/>
      <c r="K4" s="160"/>
      <c r="L4" s="160"/>
      <c r="M4" s="160"/>
      <c r="N4" s="160"/>
      <c r="O4" s="160" t="s">
        <v>57</v>
      </c>
      <c r="P4" s="160"/>
      <c r="Q4" s="160"/>
      <c r="R4" s="160"/>
      <c r="S4" s="164" t="s">
        <v>58</v>
      </c>
      <c r="T4" s="165"/>
      <c r="U4" s="165"/>
      <c r="V4" s="165"/>
      <c r="W4" s="169"/>
      <c r="X4" s="164" t="s">
        <v>59</v>
      </c>
      <c r="Y4" s="165"/>
      <c r="Z4" s="165"/>
      <c r="AA4" s="160" t="s">
        <v>60</v>
      </c>
      <c r="AB4" s="168"/>
      <c r="AC4" s="168"/>
    </row>
    <row r="5" spans="1:29" ht="18.75" customHeight="1">
      <c r="A5" s="160"/>
      <c r="B5" s="160"/>
      <c r="C5" s="160" t="s">
        <v>61</v>
      </c>
      <c r="D5" s="160"/>
      <c r="E5" s="160"/>
      <c r="F5" s="160" t="s">
        <v>62</v>
      </c>
      <c r="G5" s="160"/>
      <c r="H5" s="160"/>
      <c r="I5" s="160" t="s">
        <v>61</v>
      </c>
      <c r="J5" s="160"/>
      <c r="K5" s="160"/>
      <c r="L5" s="160" t="s">
        <v>62</v>
      </c>
      <c r="M5" s="160"/>
      <c r="N5" s="160"/>
      <c r="O5" s="160" t="s">
        <v>16</v>
      </c>
      <c r="P5" s="160" t="s">
        <v>17</v>
      </c>
      <c r="Q5" s="160" t="s">
        <v>18</v>
      </c>
      <c r="R5" s="160" t="s">
        <v>19</v>
      </c>
      <c r="S5" s="163" t="s">
        <v>54</v>
      </c>
      <c r="T5" s="166" t="s">
        <v>63</v>
      </c>
      <c r="U5" s="166" t="s">
        <v>64</v>
      </c>
      <c r="V5" s="166" t="s">
        <v>65</v>
      </c>
      <c r="W5" s="166" t="s">
        <v>66</v>
      </c>
      <c r="X5" s="166" t="s">
        <v>54</v>
      </c>
      <c r="Y5" s="166" t="s">
        <v>63</v>
      </c>
      <c r="Z5" s="166" t="s">
        <v>64</v>
      </c>
      <c r="AA5" s="160"/>
      <c r="AB5" s="168"/>
      <c r="AC5" s="168"/>
    </row>
    <row r="6" spans="1:29" ht="27" customHeight="1">
      <c r="A6" s="160"/>
      <c r="B6" s="160"/>
      <c r="C6" s="5" t="s">
        <v>67</v>
      </c>
      <c r="D6" s="5" t="s">
        <v>68</v>
      </c>
      <c r="E6" s="5" t="s">
        <v>69</v>
      </c>
      <c r="F6" s="5" t="s">
        <v>67</v>
      </c>
      <c r="G6" s="5" t="s">
        <v>68</v>
      </c>
      <c r="H6" s="5" t="s">
        <v>69</v>
      </c>
      <c r="I6" s="5" t="s">
        <v>67</v>
      </c>
      <c r="J6" s="5" t="s">
        <v>68</v>
      </c>
      <c r="K6" s="5" t="s">
        <v>69</v>
      </c>
      <c r="L6" s="5" t="s">
        <v>67</v>
      </c>
      <c r="M6" s="5" t="s">
        <v>68</v>
      </c>
      <c r="N6" s="5" t="s">
        <v>69</v>
      </c>
      <c r="O6" s="160"/>
      <c r="P6" s="160"/>
      <c r="Q6" s="160"/>
      <c r="R6" s="160"/>
      <c r="S6" s="163"/>
      <c r="T6" s="166"/>
      <c r="U6" s="166"/>
      <c r="V6" s="166"/>
      <c r="W6" s="166"/>
      <c r="X6" s="166"/>
      <c r="Y6" s="166"/>
      <c r="Z6" s="166"/>
      <c r="AA6" s="160"/>
      <c r="AB6" s="168"/>
      <c r="AC6" s="168"/>
    </row>
    <row r="7" spans="1:29" ht="38.25" customHeight="1">
      <c r="A7" s="160"/>
      <c r="B7" s="6" t="s">
        <v>37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  <c r="N7" s="6" t="s">
        <v>37</v>
      </c>
      <c r="O7" s="6" t="s">
        <v>37</v>
      </c>
      <c r="P7" s="6" t="s">
        <v>37</v>
      </c>
      <c r="Q7" s="6" t="s">
        <v>37</v>
      </c>
      <c r="R7" s="6" t="s">
        <v>37</v>
      </c>
      <c r="S7" s="22" t="s">
        <v>38</v>
      </c>
      <c r="T7" s="22" t="s">
        <v>38</v>
      </c>
      <c r="U7" s="22" t="s">
        <v>38</v>
      </c>
      <c r="V7" s="22" t="s">
        <v>38</v>
      </c>
      <c r="W7" s="22" t="s">
        <v>38</v>
      </c>
      <c r="X7" s="22" t="s">
        <v>38</v>
      </c>
      <c r="Y7" s="22" t="s">
        <v>38</v>
      </c>
      <c r="Z7" s="22" t="s">
        <v>38</v>
      </c>
      <c r="AA7" s="6" t="s">
        <v>39</v>
      </c>
      <c r="AB7" s="22" t="s">
        <v>38</v>
      </c>
      <c r="AC7" s="22" t="s">
        <v>38</v>
      </c>
    </row>
    <row r="8" spans="1:29" ht="27.75" customHeight="1">
      <c r="A8" s="7" t="s">
        <v>40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8">
        <v>14</v>
      </c>
      <c r="P8" s="8">
        <v>15</v>
      </c>
      <c r="Q8" s="8">
        <v>16</v>
      </c>
      <c r="R8" s="8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</row>
    <row r="9" spans="1:29" s="2" customFormat="1" ht="38.25" customHeight="1">
      <c r="A9" s="97" t="s">
        <v>71</v>
      </c>
      <c r="B9" s="98">
        <f>'特困人员 (乡镇)'!B25</f>
        <v>788</v>
      </c>
      <c r="C9" s="98">
        <f>'特困人员 (乡镇)'!C25</f>
        <v>13</v>
      </c>
      <c r="D9" s="98">
        <f>'特困人员 (乡镇)'!D25</f>
        <v>6</v>
      </c>
      <c r="E9" s="98">
        <f>'特困人员 (乡镇)'!E25</f>
        <v>1</v>
      </c>
      <c r="F9" s="98">
        <f>'特困人员 (乡镇)'!F25</f>
        <v>1</v>
      </c>
      <c r="G9" s="98">
        <f>'特困人员 (乡镇)'!G25</f>
        <v>8</v>
      </c>
      <c r="H9" s="98">
        <f>'特困人员 (乡镇)'!H25</f>
        <v>1</v>
      </c>
      <c r="I9" s="98">
        <f>'特困人员 (乡镇)'!I25</f>
        <v>345</v>
      </c>
      <c r="J9" s="98">
        <f>'特困人员 (乡镇)'!J25</f>
        <v>163</v>
      </c>
      <c r="K9" s="98">
        <f>'特困人员 (乡镇)'!K25</f>
        <v>31</v>
      </c>
      <c r="L9" s="98">
        <f>'特困人员 (乡镇)'!L25</f>
        <v>48</v>
      </c>
      <c r="M9" s="98">
        <f>'特困人员 (乡镇)'!M25</f>
        <v>151</v>
      </c>
      <c r="N9" s="98">
        <f>'特困人员 (乡镇)'!N25</f>
        <v>20</v>
      </c>
      <c r="O9" s="98">
        <f>'特困人员 (乡镇)'!O25</f>
        <v>39</v>
      </c>
      <c r="P9" s="98">
        <f>'特困人员 (乡镇)'!P25</f>
        <v>560</v>
      </c>
      <c r="Q9" s="98">
        <f>'特困人员 (乡镇)'!Q25</f>
        <v>10</v>
      </c>
      <c r="R9" s="98">
        <f>'特困人员 (乡镇)'!R25</f>
        <v>371</v>
      </c>
      <c r="S9" s="98">
        <f>'特困人员 (乡镇)'!S25</f>
        <v>493.3968</v>
      </c>
      <c r="T9" s="98">
        <f>'特困人员 (乡镇)'!T25</f>
        <v>363.71999999999986</v>
      </c>
      <c r="U9" s="98">
        <f>'特困人员 (乡镇)'!U25</f>
        <v>129.67680000000001</v>
      </c>
      <c r="V9" s="98">
        <f>'特困人员 (乡镇)'!V25</f>
        <v>0</v>
      </c>
      <c r="W9" s="98">
        <f>'特困人员 (乡镇)'!W25</f>
        <v>0</v>
      </c>
      <c r="X9" s="98">
        <f>'特困人员 (乡镇)'!X25</f>
        <v>96.39959999999998</v>
      </c>
      <c r="Y9" s="98">
        <f>'特困人员 (乡镇)'!Y25</f>
        <v>71.19</v>
      </c>
      <c r="Z9" s="98">
        <f>'特困人员 (乡镇)'!Z25</f>
        <v>25.209600000000002</v>
      </c>
      <c r="AA9" s="98">
        <f>'特困人员 (乡镇)'!AA25</f>
        <v>1223</v>
      </c>
      <c r="AB9" s="98">
        <f>'特困人员 (乡镇)'!AB25</f>
        <v>3.476</v>
      </c>
      <c r="AC9" s="98">
        <f>'特困人员 (乡镇)'!AC25</f>
        <v>10.9551</v>
      </c>
    </row>
    <row r="10" spans="1:29" s="2" customFormat="1" ht="38.2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  <c r="R10" s="11"/>
      <c r="S10" s="23"/>
      <c r="T10" s="23"/>
      <c r="U10" s="23"/>
      <c r="V10" s="23"/>
      <c r="W10" s="23"/>
      <c r="X10" s="23"/>
      <c r="Y10" s="23"/>
      <c r="Z10" s="23"/>
      <c r="AA10" s="27"/>
      <c r="AB10" s="23"/>
      <c r="AC10" s="23"/>
    </row>
    <row r="11" spans="1:29" s="2" customFormat="1" ht="38.2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  <c r="Q11" s="11"/>
      <c r="R11" s="11"/>
      <c r="S11" s="23"/>
      <c r="T11" s="23"/>
      <c r="U11" s="23"/>
      <c r="V11" s="23"/>
      <c r="W11" s="23"/>
      <c r="X11" s="23"/>
      <c r="Y11" s="23"/>
      <c r="Z11" s="23"/>
      <c r="AA11" s="27"/>
      <c r="AB11" s="23"/>
      <c r="AC11" s="23"/>
    </row>
    <row r="12" spans="1:29" s="3" customFormat="1" ht="27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4"/>
      <c r="T12" s="24"/>
      <c r="U12" s="24"/>
      <c r="V12" s="24"/>
      <c r="W12" s="24"/>
      <c r="X12" s="24"/>
      <c r="Y12" s="24"/>
      <c r="Z12" s="24"/>
      <c r="AA12" s="27"/>
      <c r="AB12" s="28"/>
      <c r="AC12" s="28"/>
    </row>
    <row r="13" spans="1:29" s="2" customFormat="1" ht="38.25" customHeight="1">
      <c r="A13" s="15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23"/>
      <c r="T13" s="25"/>
      <c r="U13" s="25"/>
      <c r="V13" s="25"/>
      <c r="W13" s="25"/>
      <c r="X13" s="23"/>
      <c r="Y13" s="25"/>
      <c r="Z13" s="25"/>
      <c r="AA13" s="27"/>
      <c r="AB13" s="23"/>
      <c r="AC13" s="23"/>
    </row>
    <row r="14" spans="1:29" s="2" customFormat="1" ht="38.2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  <c r="P14" s="11"/>
      <c r="Q14" s="11"/>
      <c r="R14" s="26"/>
      <c r="S14" s="23"/>
      <c r="T14" s="23"/>
      <c r="U14" s="23"/>
      <c r="V14" s="23"/>
      <c r="W14" s="23"/>
      <c r="X14" s="23"/>
      <c r="Y14" s="23"/>
      <c r="Z14" s="23"/>
      <c r="AA14" s="27"/>
      <c r="AB14" s="23"/>
      <c r="AC14" s="23"/>
    </row>
    <row r="15" spans="1:29" s="2" customFormat="1" ht="38.25" customHeight="1">
      <c r="A15" s="15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8"/>
      <c r="P15" s="18"/>
      <c r="Q15" s="18"/>
      <c r="R15" s="18"/>
      <c r="S15" s="23"/>
      <c r="T15" s="23"/>
      <c r="U15" s="23"/>
      <c r="V15" s="23"/>
      <c r="W15" s="23"/>
      <c r="X15" s="23"/>
      <c r="Y15" s="23"/>
      <c r="Z15" s="23"/>
      <c r="AA15" s="27"/>
      <c r="AB15" s="23"/>
      <c r="AC15" s="23"/>
    </row>
    <row r="16" spans="1:29" s="2" customFormat="1" ht="38.25" customHeight="1">
      <c r="A16" s="15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25"/>
      <c r="T16" s="25"/>
      <c r="U16" s="25"/>
      <c r="V16" s="23"/>
      <c r="W16" s="23"/>
      <c r="X16" s="25"/>
      <c r="Y16" s="23"/>
      <c r="Z16" s="25"/>
      <c r="AA16" s="27"/>
      <c r="AB16" s="23"/>
      <c r="AC16" s="23"/>
    </row>
    <row r="17" spans="1:29" s="2" customFormat="1" ht="30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23"/>
      <c r="V17" s="23"/>
      <c r="W17" s="23"/>
      <c r="X17" s="23"/>
      <c r="Y17" s="23"/>
      <c r="Z17" s="23"/>
      <c r="AA17" s="27"/>
      <c r="AB17" s="23"/>
      <c r="AC17" s="23"/>
    </row>
    <row r="18" spans="1:29" s="2" customFormat="1" ht="38.2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23"/>
      <c r="T18" s="23"/>
      <c r="U18" s="23"/>
      <c r="V18" s="23"/>
      <c r="W18" s="23"/>
      <c r="X18" s="23"/>
      <c r="Y18" s="23"/>
      <c r="Z18" s="23"/>
      <c r="AA18" s="27"/>
      <c r="AB18" s="23"/>
      <c r="AC18" s="23"/>
    </row>
    <row r="19" spans="1:29" s="2" customFormat="1" ht="38.2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9"/>
      <c r="Q19" s="19"/>
      <c r="R19" s="19"/>
      <c r="S19" s="23"/>
      <c r="T19" s="23"/>
      <c r="U19" s="23"/>
      <c r="V19" s="23"/>
      <c r="W19" s="23"/>
      <c r="X19" s="23"/>
      <c r="Y19" s="23"/>
      <c r="Z19" s="23"/>
      <c r="AA19" s="27"/>
      <c r="AB19" s="23"/>
      <c r="AC19" s="23"/>
    </row>
    <row r="20" spans="1:29" s="2" customFormat="1" ht="38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3"/>
      <c r="T20" s="23"/>
      <c r="U20" s="23"/>
      <c r="V20" s="23"/>
      <c r="W20" s="23"/>
      <c r="X20" s="23"/>
      <c r="Y20" s="23"/>
      <c r="Z20" s="23"/>
      <c r="AA20" s="27"/>
      <c r="AB20" s="23"/>
      <c r="AC20" s="23"/>
    </row>
    <row r="21" spans="1:39" ht="38.25" customHeigh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7"/>
      <c r="AB21" s="27"/>
      <c r="AC21" s="27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27" ht="60.75" customHeight="1">
      <c r="A22" s="167" t="s">
        <v>70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9" ht="35.25" customHeight="1">
      <c r="A23" s="90" t="s">
        <v>97</v>
      </c>
      <c r="B23" s="90"/>
      <c r="C23" s="90"/>
      <c r="D23" s="91"/>
      <c r="E23" s="91"/>
      <c r="F23" s="90" t="s">
        <v>98</v>
      </c>
      <c r="G23" s="90"/>
      <c r="H23" s="90"/>
      <c r="I23" s="90"/>
      <c r="J23" s="90"/>
      <c r="K23" s="90"/>
      <c r="L23" s="90" t="s">
        <v>99</v>
      </c>
      <c r="M23" s="90"/>
      <c r="N23" s="90"/>
      <c r="O23" s="90"/>
      <c r="P23" s="90"/>
      <c r="Q23" s="90"/>
      <c r="S23" s="90" t="s">
        <v>100</v>
      </c>
      <c r="T23" s="90"/>
      <c r="U23" s="90"/>
      <c r="V23" s="90"/>
      <c r="X23" s="92" t="s">
        <v>101</v>
      </c>
      <c r="Y23" s="90"/>
      <c r="Z23" s="90"/>
      <c r="AA23" s="92" t="s">
        <v>110</v>
      </c>
      <c r="AB23" s="90"/>
      <c r="AC23" s="90"/>
    </row>
    <row r="25" ht="14.25">
      <c r="D25" s="21"/>
    </row>
  </sheetData>
  <sheetProtection/>
  <mergeCells count="31">
    <mergeCell ref="AC3:AC6"/>
    <mergeCell ref="W5:W6"/>
    <mergeCell ref="X5:X6"/>
    <mergeCell ref="Y5:Y6"/>
    <mergeCell ref="Z5:Z6"/>
    <mergeCell ref="Q5:Q6"/>
    <mergeCell ref="AB3:AB6"/>
    <mergeCell ref="S4:W4"/>
    <mergeCell ref="U5:U6"/>
    <mergeCell ref="S5:S6"/>
    <mergeCell ref="O4:R4"/>
    <mergeCell ref="I4:N4"/>
    <mergeCell ref="C5:E5"/>
    <mergeCell ref="V5:V6"/>
    <mergeCell ref="F5:H5"/>
    <mergeCell ref="I5:K5"/>
    <mergeCell ref="A22:AA22"/>
    <mergeCell ref="A3:A7"/>
    <mergeCell ref="B4:B6"/>
    <mergeCell ref="O5:O6"/>
    <mergeCell ref="P5:P6"/>
    <mergeCell ref="L5:N5"/>
    <mergeCell ref="A1:AA1"/>
    <mergeCell ref="A2:AA2"/>
    <mergeCell ref="B3:R3"/>
    <mergeCell ref="S3:AA3"/>
    <mergeCell ref="C4:H4"/>
    <mergeCell ref="X4:Z4"/>
    <mergeCell ref="AA4:AA6"/>
    <mergeCell ref="R5:R6"/>
    <mergeCell ref="T5:T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8"/>
  <sheetViews>
    <sheetView zoomScale="115" zoomScaleNormal="115"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1" width="6.375" style="31" customWidth="1"/>
    <col min="2" max="3" width="5.25390625" style="30" customWidth="1"/>
    <col min="4" max="11" width="4.50390625" style="30" customWidth="1"/>
    <col min="12" max="17" width="4.625" style="30" customWidth="1"/>
    <col min="18" max="21" width="3.75390625" style="30" customWidth="1"/>
    <col min="22" max="22" width="9.00390625" style="32" customWidth="1"/>
    <col min="23" max="23" width="8.875" style="32" customWidth="1"/>
    <col min="24" max="24" width="9.00390625" style="32" customWidth="1"/>
    <col min="25" max="25" width="7.125" style="32" customWidth="1"/>
    <col min="26" max="26" width="5.375" style="32" customWidth="1"/>
    <col min="27" max="29" width="8.75390625" style="32" customWidth="1"/>
    <col min="30" max="30" width="7.375" style="32" customWidth="1"/>
    <col min="31" max="31" width="5.375" style="32" customWidth="1"/>
    <col min="32" max="32" width="5.875" style="30" customWidth="1"/>
  </cols>
  <sheetData>
    <row r="1" ht="19.5" customHeight="1">
      <c r="A1" s="33" t="s">
        <v>0</v>
      </c>
    </row>
    <row r="2" spans="1:32" ht="42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27.75" customHeight="1">
      <c r="A3" s="144" t="s">
        <v>104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s="29" customFormat="1" ht="24.75" customHeight="1">
      <c r="A4" s="145"/>
      <c r="B4" s="145"/>
      <c r="C4" s="145"/>
      <c r="D4" s="35"/>
      <c r="E4" s="35"/>
      <c r="F4" s="139"/>
      <c r="G4" s="139"/>
      <c r="H4" s="139"/>
      <c r="I4" s="139"/>
      <c r="J4" s="35"/>
      <c r="K4" s="35"/>
      <c r="L4" s="139"/>
      <c r="M4" s="139"/>
      <c r="N4" s="139"/>
      <c r="O4" s="36"/>
      <c r="P4" s="35"/>
      <c r="Q4" s="35"/>
      <c r="R4" s="139"/>
      <c r="S4" s="139"/>
      <c r="T4" s="139"/>
      <c r="U4" s="139"/>
      <c r="V4" s="139"/>
      <c r="W4" s="35"/>
      <c r="X4" s="35"/>
      <c r="Y4" s="139"/>
      <c r="Z4" s="139"/>
      <c r="AA4" s="139"/>
      <c r="AB4" s="35"/>
      <c r="AC4" s="35"/>
      <c r="AD4" s="139"/>
      <c r="AE4" s="139"/>
      <c r="AF4" s="139"/>
    </row>
    <row r="5" spans="1:44" ht="26.25" customHeight="1">
      <c r="A5" s="151" t="s">
        <v>6</v>
      </c>
      <c r="B5" s="140" t="s">
        <v>7</v>
      </c>
      <c r="C5" s="140" t="s">
        <v>8</v>
      </c>
      <c r="D5" s="140" t="s">
        <v>9</v>
      </c>
      <c r="E5" s="140"/>
      <c r="F5" s="140"/>
      <c r="G5" s="140"/>
      <c r="H5" s="140" t="s">
        <v>10</v>
      </c>
      <c r="I5" s="140"/>
      <c r="J5" s="140"/>
      <c r="K5" s="140"/>
      <c r="L5" s="140" t="s">
        <v>11</v>
      </c>
      <c r="M5" s="140"/>
      <c r="N5" s="140"/>
      <c r="O5" s="140"/>
      <c r="P5" s="140"/>
      <c r="Q5" s="140"/>
      <c r="R5" s="155" t="s">
        <v>12</v>
      </c>
      <c r="S5" s="156"/>
      <c r="T5" s="156"/>
      <c r="U5" s="157"/>
      <c r="V5" s="146" t="s">
        <v>13</v>
      </c>
      <c r="W5" s="141"/>
      <c r="X5" s="141"/>
      <c r="Y5" s="141"/>
      <c r="Z5" s="141"/>
      <c r="AA5" s="146" t="s">
        <v>14</v>
      </c>
      <c r="AB5" s="141"/>
      <c r="AC5" s="141"/>
      <c r="AD5" s="141"/>
      <c r="AE5" s="142"/>
      <c r="AF5" s="140" t="s">
        <v>15</v>
      </c>
      <c r="AH5" s="170" t="s">
        <v>93</v>
      </c>
      <c r="AI5" s="71"/>
      <c r="AJ5" s="89"/>
      <c r="AK5" s="89"/>
      <c r="AL5" s="89"/>
      <c r="AM5" s="89"/>
      <c r="AN5" s="89"/>
      <c r="AO5" s="89"/>
      <c r="AP5" s="172" t="s">
        <v>7</v>
      </c>
      <c r="AR5" s="172" t="s">
        <v>8</v>
      </c>
    </row>
    <row r="6" spans="1:44" ht="53.25" customHeight="1">
      <c r="A6" s="152"/>
      <c r="B6" s="140"/>
      <c r="C6" s="140"/>
      <c r="D6" s="40" t="s">
        <v>16</v>
      </c>
      <c r="E6" s="40" t="s">
        <v>17</v>
      </c>
      <c r="F6" s="40" t="s">
        <v>18</v>
      </c>
      <c r="G6" s="40" t="s">
        <v>19</v>
      </c>
      <c r="H6" s="40" t="s">
        <v>20</v>
      </c>
      <c r="I6" s="40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R6" s="148" t="s">
        <v>30</v>
      </c>
      <c r="S6" s="149"/>
      <c r="T6" s="148" t="s">
        <v>31</v>
      </c>
      <c r="U6" s="149"/>
      <c r="V6" s="147"/>
      <c r="W6" s="47" t="s">
        <v>32</v>
      </c>
      <c r="X6" s="47" t="s">
        <v>33</v>
      </c>
      <c r="Y6" s="47" t="s">
        <v>34</v>
      </c>
      <c r="Z6" s="46" t="s">
        <v>35</v>
      </c>
      <c r="AA6" s="147"/>
      <c r="AB6" s="47" t="s">
        <v>32</v>
      </c>
      <c r="AC6" s="47" t="s">
        <v>108</v>
      </c>
      <c r="AD6" s="47" t="s">
        <v>34</v>
      </c>
      <c r="AE6" s="46" t="s">
        <v>35</v>
      </c>
      <c r="AF6" s="140"/>
      <c r="AH6" s="171"/>
      <c r="AI6" s="73"/>
      <c r="AJ6" s="73" t="s">
        <v>32</v>
      </c>
      <c r="AK6" s="73"/>
      <c r="AL6" s="73" t="s">
        <v>33</v>
      </c>
      <c r="AM6" s="73"/>
      <c r="AN6" s="73" t="s">
        <v>34</v>
      </c>
      <c r="AO6" s="70"/>
      <c r="AP6" s="172"/>
      <c r="AR6" s="172"/>
    </row>
    <row r="7" spans="1:44" ht="15.75" customHeight="1">
      <c r="A7" s="153"/>
      <c r="B7" s="37" t="s">
        <v>36</v>
      </c>
      <c r="C7" s="37" t="s">
        <v>37</v>
      </c>
      <c r="D7" s="37" t="s">
        <v>37</v>
      </c>
      <c r="E7" s="37" t="s">
        <v>37</v>
      </c>
      <c r="F7" s="37" t="s">
        <v>37</v>
      </c>
      <c r="G7" s="37" t="s">
        <v>37</v>
      </c>
      <c r="H7" s="37" t="s">
        <v>37</v>
      </c>
      <c r="I7" s="37" t="s">
        <v>37</v>
      </c>
      <c r="J7" s="37" t="s">
        <v>37</v>
      </c>
      <c r="K7" s="37" t="s">
        <v>37</v>
      </c>
      <c r="L7" s="37" t="s">
        <v>37</v>
      </c>
      <c r="M7" s="37" t="s">
        <v>37</v>
      </c>
      <c r="N7" s="37" t="s">
        <v>37</v>
      </c>
      <c r="O7" s="37" t="s">
        <v>37</v>
      </c>
      <c r="P7" s="37" t="s">
        <v>37</v>
      </c>
      <c r="Q7" s="37" t="s">
        <v>37</v>
      </c>
      <c r="R7" s="41" t="s">
        <v>36</v>
      </c>
      <c r="S7" s="41" t="s">
        <v>37</v>
      </c>
      <c r="T7" s="41" t="s">
        <v>36</v>
      </c>
      <c r="U7" s="41" t="s">
        <v>37</v>
      </c>
      <c r="V7" s="47" t="s">
        <v>38</v>
      </c>
      <c r="W7" s="47" t="s">
        <v>38</v>
      </c>
      <c r="X7" s="47" t="s">
        <v>38</v>
      </c>
      <c r="Y7" s="47" t="s">
        <v>38</v>
      </c>
      <c r="Z7" s="47" t="s">
        <v>38</v>
      </c>
      <c r="AA7" s="47" t="s">
        <v>38</v>
      </c>
      <c r="AB7" s="47" t="s">
        <v>38</v>
      </c>
      <c r="AC7" s="47" t="s">
        <v>38</v>
      </c>
      <c r="AD7" s="47" t="s">
        <v>38</v>
      </c>
      <c r="AE7" s="47" t="s">
        <v>38</v>
      </c>
      <c r="AF7" s="37" t="s">
        <v>39</v>
      </c>
      <c r="AH7" s="74" t="s">
        <v>38</v>
      </c>
      <c r="AI7" s="74"/>
      <c r="AJ7" s="74" t="s">
        <v>38</v>
      </c>
      <c r="AK7" s="74"/>
      <c r="AL7" s="74" t="s">
        <v>38</v>
      </c>
      <c r="AM7" s="74"/>
      <c r="AN7" s="74" t="s">
        <v>38</v>
      </c>
      <c r="AO7" s="74"/>
      <c r="AP7" s="75" t="s">
        <v>36</v>
      </c>
      <c r="AR7" s="75" t="s">
        <v>37</v>
      </c>
    </row>
    <row r="8" spans="1:44" ht="14.25" customHeight="1">
      <c r="A8" s="37" t="s">
        <v>40</v>
      </c>
      <c r="B8" s="37">
        <v>1</v>
      </c>
      <c r="C8" s="37">
        <v>2</v>
      </c>
      <c r="D8" s="37">
        <v>5</v>
      </c>
      <c r="E8" s="37">
        <v>6</v>
      </c>
      <c r="F8" s="37">
        <v>7</v>
      </c>
      <c r="G8" s="37">
        <v>8</v>
      </c>
      <c r="H8" s="37">
        <v>9</v>
      </c>
      <c r="I8" s="37">
        <v>10</v>
      </c>
      <c r="J8" s="37">
        <v>11</v>
      </c>
      <c r="K8" s="37">
        <v>12</v>
      </c>
      <c r="L8" s="37">
        <v>13</v>
      </c>
      <c r="M8" s="37">
        <v>14</v>
      </c>
      <c r="N8" s="37">
        <v>15</v>
      </c>
      <c r="O8" s="37">
        <v>16</v>
      </c>
      <c r="P8" s="37">
        <v>17</v>
      </c>
      <c r="Q8" s="37">
        <v>18</v>
      </c>
      <c r="R8" s="37">
        <v>19</v>
      </c>
      <c r="S8" s="37">
        <v>20</v>
      </c>
      <c r="T8" s="37">
        <v>21</v>
      </c>
      <c r="U8" s="37">
        <v>22</v>
      </c>
      <c r="V8" s="37">
        <v>23</v>
      </c>
      <c r="W8" s="37">
        <v>24</v>
      </c>
      <c r="X8" s="37">
        <v>25</v>
      </c>
      <c r="Y8" s="37">
        <v>26</v>
      </c>
      <c r="Z8" s="37">
        <v>27</v>
      </c>
      <c r="AA8" s="37">
        <v>28</v>
      </c>
      <c r="AB8" s="37">
        <v>29</v>
      </c>
      <c r="AC8" s="37">
        <v>30</v>
      </c>
      <c r="AD8" s="37">
        <v>31</v>
      </c>
      <c r="AE8" s="37">
        <v>32</v>
      </c>
      <c r="AF8" s="37">
        <v>33</v>
      </c>
      <c r="AH8" s="72">
        <v>21</v>
      </c>
      <c r="AI8" s="72"/>
      <c r="AJ8" s="72">
        <v>22</v>
      </c>
      <c r="AK8" s="72"/>
      <c r="AL8" s="72">
        <v>23</v>
      </c>
      <c r="AM8" s="72"/>
      <c r="AN8" s="72">
        <v>24</v>
      </c>
      <c r="AO8" s="72"/>
      <c r="AP8" s="72">
        <v>1</v>
      </c>
      <c r="AR8" s="72">
        <v>2</v>
      </c>
    </row>
    <row r="9" spans="1:46" ht="25.5" customHeight="1">
      <c r="A9" s="63" t="s">
        <v>73</v>
      </c>
      <c r="B9" s="100">
        <v>128</v>
      </c>
      <c r="C9" s="100">
        <v>207</v>
      </c>
      <c r="D9" s="180">
        <v>87</v>
      </c>
      <c r="E9" s="100">
        <v>31</v>
      </c>
      <c r="F9" s="100">
        <v>34</v>
      </c>
      <c r="G9" s="100">
        <v>93</v>
      </c>
      <c r="H9" s="100">
        <v>36</v>
      </c>
      <c r="I9" s="100">
        <v>48</v>
      </c>
      <c r="J9" s="100">
        <v>41</v>
      </c>
      <c r="K9" s="100">
        <v>82</v>
      </c>
      <c r="L9" s="100">
        <v>36</v>
      </c>
      <c r="M9" s="100">
        <v>124</v>
      </c>
      <c r="N9" s="100">
        <v>0</v>
      </c>
      <c r="O9" s="100">
        <v>0</v>
      </c>
      <c r="P9" s="100">
        <v>33</v>
      </c>
      <c r="Q9" s="100">
        <v>14</v>
      </c>
      <c r="R9" s="100">
        <v>0</v>
      </c>
      <c r="S9" s="100">
        <v>0</v>
      </c>
      <c r="T9" s="100">
        <v>0</v>
      </c>
      <c r="U9" s="100">
        <v>0</v>
      </c>
      <c r="V9" s="100">
        <v>47.9912</v>
      </c>
      <c r="W9" s="100">
        <v>45.0785</v>
      </c>
      <c r="X9" s="100">
        <v>2.8627</v>
      </c>
      <c r="Y9" s="100">
        <v>0.05</v>
      </c>
      <c r="Z9" s="100">
        <v>0</v>
      </c>
      <c r="AA9" s="100">
        <v>9.9073</v>
      </c>
      <c r="AB9" s="100">
        <v>8.9865</v>
      </c>
      <c r="AC9" s="100">
        <v>0.9108</v>
      </c>
      <c r="AD9" s="100">
        <v>0.01</v>
      </c>
      <c r="AE9" s="100">
        <v>0</v>
      </c>
      <c r="AF9" s="100">
        <v>434</v>
      </c>
      <c r="AH9" s="76">
        <v>38.0839</v>
      </c>
      <c r="AI9" s="77">
        <f>AH9+AA9-V9</f>
        <v>0</v>
      </c>
      <c r="AJ9" s="76">
        <v>36.092</v>
      </c>
      <c r="AK9" s="77">
        <f>AJ9+AB9-W9</f>
        <v>0</v>
      </c>
      <c r="AL9" s="76">
        <v>1.9519</v>
      </c>
      <c r="AM9" s="77">
        <f>AL9+AC9-X9</f>
        <v>0</v>
      </c>
      <c r="AN9" s="76">
        <v>0.04</v>
      </c>
      <c r="AO9" s="77"/>
      <c r="AP9" s="79">
        <v>128</v>
      </c>
      <c r="AQ9" s="78">
        <f>AP9+R9-T9-B9</f>
        <v>0</v>
      </c>
      <c r="AR9" s="79">
        <v>207</v>
      </c>
      <c r="AS9" s="78">
        <f>AR9+S9-U9-C9</f>
        <v>0</v>
      </c>
      <c r="AT9">
        <f>AI9-AK9-AM9-AO9-AQ9-AS9</f>
        <v>0</v>
      </c>
    </row>
    <row r="10" spans="1:46" s="30" customFormat="1" ht="25.5" customHeight="1">
      <c r="A10" s="65" t="s">
        <v>74</v>
      </c>
      <c r="B10" s="99">
        <v>19</v>
      </c>
      <c r="C10" s="99">
        <v>33</v>
      </c>
      <c r="D10" s="99">
        <v>12</v>
      </c>
      <c r="E10" s="99">
        <v>2</v>
      </c>
      <c r="F10" s="99">
        <v>8</v>
      </c>
      <c r="G10" s="99">
        <v>18</v>
      </c>
      <c r="H10" s="99">
        <v>7</v>
      </c>
      <c r="I10" s="99">
        <v>3</v>
      </c>
      <c r="J10" s="99">
        <v>11</v>
      </c>
      <c r="K10" s="99">
        <v>12</v>
      </c>
      <c r="L10" s="99">
        <v>4</v>
      </c>
      <c r="M10" s="99">
        <v>23</v>
      </c>
      <c r="N10" s="99"/>
      <c r="O10" s="99"/>
      <c r="P10" s="99">
        <v>6</v>
      </c>
      <c r="Q10" s="101"/>
      <c r="R10" s="101"/>
      <c r="S10" s="101"/>
      <c r="T10" s="101"/>
      <c r="U10" s="101"/>
      <c r="V10" s="100">
        <v>7.4619</v>
      </c>
      <c r="W10" s="100">
        <v>7.0065</v>
      </c>
      <c r="X10" s="100">
        <v>0.4554</v>
      </c>
      <c r="Y10" s="100">
        <v>0</v>
      </c>
      <c r="Z10" s="100"/>
      <c r="AA10" s="100">
        <v>1.5465</v>
      </c>
      <c r="AB10" s="100">
        <v>1.4013</v>
      </c>
      <c r="AC10" s="100">
        <v>0.1452</v>
      </c>
      <c r="AD10" s="100"/>
      <c r="AE10" s="100"/>
      <c r="AF10" s="100"/>
      <c r="AH10" s="76">
        <v>5.9154</v>
      </c>
      <c r="AI10" s="77">
        <f aca="true" t="shared" si="0" ref="AI10:AI17">AH10+AA10-V10</f>
        <v>0</v>
      </c>
      <c r="AJ10" s="76">
        <v>5.6052</v>
      </c>
      <c r="AK10" s="77">
        <f aca="true" t="shared" si="1" ref="AK10:AK17">AJ10+AB10-W10</f>
        <v>0</v>
      </c>
      <c r="AL10" s="76">
        <v>0.3102</v>
      </c>
      <c r="AM10" s="77">
        <f aca="true" t="shared" si="2" ref="AM10:AM17">AL10+AC10-X10</f>
        <v>0</v>
      </c>
      <c r="AN10" s="76">
        <v>0</v>
      </c>
      <c r="AO10" s="77"/>
      <c r="AP10" s="79">
        <v>19</v>
      </c>
      <c r="AQ10" s="78">
        <f aca="true" t="shared" si="3" ref="AQ10:AQ17">AP10+R10-T10-B10</f>
        <v>0</v>
      </c>
      <c r="AR10" s="79">
        <v>33</v>
      </c>
      <c r="AS10" s="78">
        <f aca="true" t="shared" si="4" ref="AS10:AS17">AR10+S10-U10-C10</f>
        <v>0</v>
      </c>
      <c r="AT10">
        <f aca="true" t="shared" si="5" ref="AT10:AT17">AI10-AK10-AM10-AO10-AQ10-AS10</f>
        <v>0</v>
      </c>
    </row>
    <row r="11" spans="1:46" s="30" customFormat="1" ht="25.5" customHeight="1">
      <c r="A11" s="65" t="s">
        <v>75</v>
      </c>
      <c r="B11" s="99">
        <v>1</v>
      </c>
      <c r="C11" s="99">
        <v>1</v>
      </c>
      <c r="D11" s="99">
        <v>1</v>
      </c>
      <c r="E11" s="99">
        <v>0</v>
      </c>
      <c r="F11" s="99">
        <v>0</v>
      </c>
      <c r="G11" s="99">
        <v>1</v>
      </c>
      <c r="H11" s="99">
        <v>0</v>
      </c>
      <c r="I11" s="99">
        <v>1</v>
      </c>
      <c r="J11" s="99">
        <v>0</v>
      </c>
      <c r="K11" s="99">
        <v>0</v>
      </c>
      <c r="L11" s="99"/>
      <c r="M11" s="99">
        <v>1</v>
      </c>
      <c r="N11" s="99"/>
      <c r="O11" s="99"/>
      <c r="P11" s="99"/>
      <c r="Q11" s="101"/>
      <c r="R11" s="101"/>
      <c r="S11" s="101"/>
      <c r="T11" s="101"/>
      <c r="U11" s="101"/>
      <c r="V11" s="100">
        <v>0.28280000000000005</v>
      </c>
      <c r="W11" s="100">
        <v>0.269</v>
      </c>
      <c r="X11" s="100">
        <v>0.0138</v>
      </c>
      <c r="Y11" s="100">
        <v>0</v>
      </c>
      <c r="Z11" s="100">
        <v>0</v>
      </c>
      <c r="AA11" s="100">
        <v>0.0582</v>
      </c>
      <c r="AB11" s="100">
        <v>0.0538</v>
      </c>
      <c r="AC11" s="100">
        <v>0.0044</v>
      </c>
      <c r="AD11" s="100">
        <v>0</v>
      </c>
      <c r="AE11" s="100">
        <v>0</v>
      </c>
      <c r="AF11" s="100">
        <v>538</v>
      </c>
      <c r="AH11" s="76">
        <v>0.22460000000000002</v>
      </c>
      <c r="AI11" s="77">
        <f t="shared" si="0"/>
        <v>0</v>
      </c>
      <c r="AJ11" s="76">
        <v>0.2152</v>
      </c>
      <c r="AK11" s="77">
        <f t="shared" si="1"/>
        <v>0</v>
      </c>
      <c r="AL11" s="76">
        <v>0.009399999999999999</v>
      </c>
      <c r="AM11" s="77">
        <f t="shared" si="2"/>
        <v>0</v>
      </c>
      <c r="AN11" s="76">
        <v>0</v>
      </c>
      <c r="AO11" s="77"/>
      <c r="AP11" s="79">
        <v>1</v>
      </c>
      <c r="AQ11" s="78">
        <f t="shared" si="3"/>
        <v>0</v>
      </c>
      <c r="AR11" s="79">
        <v>1</v>
      </c>
      <c r="AS11" s="78">
        <f t="shared" si="4"/>
        <v>0</v>
      </c>
      <c r="AT11">
        <f t="shared" si="5"/>
        <v>0</v>
      </c>
    </row>
    <row r="12" spans="1:46" s="30" customFormat="1" ht="25.5" customHeight="1">
      <c r="A12" s="65" t="s">
        <v>76</v>
      </c>
      <c r="B12" s="100">
        <v>30</v>
      </c>
      <c r="C12" s="100">
        <v>55</v>
      </c>
      <c r="D12" s="100">
        <v>24</v>
      </c>
      <c r="E12" s="100">
        <v>10</v>
      </c>
      <c r="F12" s="100">
        <v>7</v>
      </c>
      <c r="G12" s="100">
        <v>24</v>
      </c>
      <c r="H12" s="100">
        <v>11</v>
      </c>
      <c r="I12" s="100">
        <v>14</v>
      </c>
      <c r="J12" s="100">
        <v>14</v>
      </c>
      <c r="K12" s="100">
        <v>16</v>
      </c>
      <c r="L12" s="100">
        <v>16</v>
      </c>
      <c r="M12" s="100">
        <v>29</v>
      </c>
      <c r="N12" s="100">
        <v>0</v>
      </c>
      <c r="O12" s="100">
        <v>0</v>
      </c>
      <c r="P12" s="100">
        <v>10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12.0785</v>
      </c>
      <c r="W12" s="100">
        <v>11.3055</v>
      </c>
      <c r="X12" s="100">
        <v>0.773</v>
      </c>
      <c r="Y12" s="100">
        <v>0</v>
      </c>
      <c r="Z12" s="100">
        <v>0</v>
      </c>
      <c r="AA12" s="100">
        <v>2.5031</v>
      </c>
      <c r="AB12" s="100">
        <v>2.2611</v>
      </c>
      <c r="AC12" s="100">
        <v>0.242</v>
      </c>
      <c r="AD12" s="100">
        <v>0</v>
      </c>
      <c r="AE12" s="100">
        <v>0</v>
      </c>
      <c r="AF12" s="100">
        <v>455.10909090909087</v>
      </c>
      <c r="AH12" s="76">
        <v>9.5754</v>
      </c>
      <c r="AI12" s="77">
        <f t="shared" si="0"/>
        <v>0</v>
      </c>
      <c r="AJ12" s="76">
        <v>9.0444</v>
      </c>
      <c r="AK12" s="77">
        <f t="shared" si="1"/>
        <v>0</v>
      </c>
      <c r="AL12" s="76">
        <v>0.531</v>
      </c>
      <c r="AM12" s="77">
        <f t="shared" si="2"/>
        <v>0</v>
      </c>
      <c r="AN12" s="76">
        <v>0</v>
      </c>
      <c r="AO12" s="77"/>
      <c r="AP12" s="79">
        <v>30</v>
      </c>
      <c r="AQ12" s="78">
        <f t="shared" si="3"/>
        <v>0</v>
      </c>
      <c r="AR12" s="79">
        <v>55</v>
      </c>
      <c r="AS12" s="78">
        <f t="shared" si="4"/>
        <v>0</v>
      </c>
      <c r="AT12">
        <f t="shared" si="5"/>
        <v>0</v>
      </c>
    </row>
    <row r="13" spans="1:46" s="30" customFormat="1" ht="25.5" customHeight="1">
      <c r="A13" s="66" t="s">
        <v>77</v>
      </c>
      <c r="B13" s="99">
        <v>2</v>
      </c>
      <c r="C13" s="99">
        <v>5</v>
      </c>
      <c r="D13" s="99">
        <v>3</v>
      </c>
      <c r="E13" s="99">
        <v>0</v>
      </c>
      <c r="F13" s="99">
        <v>1</v>
      </c>
      <c r="G13" s="99">
        <v>3</v>
      </c>
      <c r="H13" s="99">
        <v>0</v>
      </c>
      <c r="I13" s="99">
        <v>0</v>
      </c>
      <c r="J13" s="99">
        <v>4</v>
      </c>
      <c r="K13" s="99">
        <v>1</v>
      </c>
      <c r="L13" s="99">
        <v>3</v>
      </c>
      <c r="M13" s="99">
        <v>2</v>
      </c>
      <c r="N13" s="99"/>
      <c r="O13" s="99"/>
      <c r="P13" s="99"/>
      <c r="Q13" s="101"/>
      <c r="R13" s="101"/>
      <c r="S13" s="101"/>
      <c r="T13" s="101"/>
      <c r="U13" s="101"/>
      <c r="V13" s="100">
        <v>1.2985</v>
      </c>
      <c r="W13" s="100">
        <v>1.2295</v>
      </c>
      <c r="X13" s="102">
        <v>0.069</v>
      </c>
      <c r="Y13" s="102"/>
      <c r="Z13" s="102"/>
      <c r="AA13" s="102">
        <v>0.2679</v>
      </c>
      <c r="AB13" s="102">
        <v>0.2459</v>
      </c>
      <c r="AC13" s="102">
        <v>0.022</v>
      </c>
      <c r="AD13" s="102"/>
      <c r="AE13" s="102"/>
      <c r="AF13" s="99">
        <v>535.8</v>
      </c>
      <c r="AH13" s="76">
        <v>1.0306</v>
      </c>
      <c r="AI13" s="77">
        <f t="shared" si="0"/>
        <v>0</v>
      </c>
      <c r="AJ13" s="76">
        <v>0.9836</v>
      </c>
      <c r="AK13" s="77">
        <f t="shared" si="1"/>
        <v>0</v>
      </c>
      <c r="AL13" s="76">
        <v>0.047</v>
      </c>
      <c r="AM13" s="77">
        <f t="shared" si="2"/>
        <v>0</v>
      </c>
      <c r="AN13" s="76"/>
      <c r="AO13" s="77"/>
      <c r="AP13" s="79">
        <v>2</v>
      </c>
      <c r="AQ13" s="78">
        <f t="shared" si="3"/>
        <v>0</v>
      </c>
      <c r="AR13" s="79">
        <v>5</v>
      </c>
      <c r="AS13" s="78">
        <f t="shared" si="4"/>
        <v>0</v>
      </c>
      <c r="AT13">
        <f t="shared" si="5"/>
        <v>0</v>
      </c>
    </row>
    <row r="14" spans="1:46" s="30" customFormat="1" ht="25.5" customHeight="1">
      <c r="A14" s="67" t="s">
        <v>78</v>
      </c>
      <c r="B14" s="37">
        <v>1</v>
      </c>
      <c r="C14" s="37">
        <v>1</v>
      </c>
      <c r="D14" s="37">
        <v>0</v>
      </c>
      <c r="E14" s="37">
        <v>0</v>
      </c>
      <c r="F14" s="37">
        <v>0</v>
      </c>
      <c r="G14" s="37">
        <v>1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93">
        <v>0.2828</v>
      </c>
      <c r="W14" s="93">
        <v>0.269</v>
      </c>
      <c r="X14" s="109">
        <v>0.0138</v>
      </c>
      <c r="Y14" s="94">
        <v>0</v>
      </c>
      <c r="Z14" s="94">
        <v>0</v>
      </c>
      <c r="AA14" s="93">
        <v>0.0582</v>
      </c>
      <c r="AB14" s="93">
        <v>0.0538</v>
      </c>
      <c r="AC14" s="93">
        <v>0.0044</v>
      </c>
      <c r="AD14" s="94">
        <v>0</v>
      </c>
      <c r="AE14" s="94">
        <v>0</v>
      </c>
      <c r="AF14" s="93"/>
      <c r="AH14" s="76">
        <v>0.22460000000000002</v>
      </c>
      <c r="AI14" s="77">
        <f t="shared" si="0"/>
        <v>0</v>
      </c>
      <c r="AJ14" s="76">
        <v>0.2152</v>
      </c>
      <c r="AK14" s="77">
        <f t="shared" si="1"/>
        <v>0</v>
      </c>
      <c r="AL14" s="76">
        <v>0.0094</v>
      </c>
      <c r="AM14" s="77">
        <f t="shared" si="2"/>
        <v>0</v>
      </c>
      <c r="AN14" s="76">
        <v>0</v>
      </c>
      <c r="AO14" s="77"/>
      <c r="AP14" s="79">
        <v>1</v>
      </c>
      <c r="AQ14" s="78">
        <f t="shared" si="3"/>
        <v>0</v>
      </c>
      <c r="AR14" s="79">
        <v>1</v>
      </c>
      <c r="AS14" s="78">
        <f t="shared" si="4"/>
        <v>0</v>
      </c>
      <c r="AT14">
        <f t="shared" si="5"/>
        <v>0</v>
      </c>
    </row>
    <row r="15" spans="1:46" s="30" customFormat="1" ht="25.5" customHeight="1">
      <c r="A15" s="65" t="s">
        <v>79</v>
      </c>
      <c r="B15" s="95">
        <v>8</v>
      </c>
      <c r="C15" s="95">
        <v>13</v>
      </c>
      <c r="D15" s="95">
        <v>7</v>
      </c>
      <c r="E15" s="95">
        <v>3</v>
      </c>
      <c r="F15" s="95">
        <v>3</v>
      </c>
      <c r="G15" s="95">
        <v>7</v>
      </c>
      <c r="H15" s="95">
        <v>0</v>
      </c>
      <c r="I15" s="95">
        <v>3</v>
      </c>
      <c r="J15" s="95">
        <v>0</v>
      </c>
      <c r="K15" s="95">
        <v>10</v>
      </c>
      <c r="L15" s="95"/>
      <c r="M15" s="95">
        <v>8</v>
      </c>
      <c r="N15" s="95"/>
      <c r="O15" s="95"/>
      <c r="P15" s="95">
        <v>5</v>
      </c>
      <c r="Q15" s="95"/>
      <c r="R15" s="95"/>
      <c r="S15" s="95"/>
      <c r="T15" s="95"/>
      <c r="U15" s="95"/>
      <c r="V15" s="95">
        <v>3.2379</v>
      </c>
      <c r="W15" s="95">
        <v>3.0585</v>
      </c>
      <c r="X15" s="95">
        <v>0.1794</v>
      </c>
      <c r="Y15" s="95"/>
      <c r="Z15" s="95"/>
      <c r="AA15" s="95">
        <v>0.6689</v>
      </c>
      <c r="AB15" s="95">
        <v>0.6117</v>
      </c>
      <c r="AC15" s="107">
        <v>0.0572</v>
      </c>
      <c r="AD15" s="95"/>
      <c r="AE15" s="95"/>
      <c r="AF15" s="95"/>
      <c r="AH15" s="76">
        <v>2.569</v>
      </c>
      <c r="AI15" s="77">
        <f t="shared" si="0"/>
        <v>0</v>
      </c>
      <c r="AJ15" s="76">
        <v>2.4468</v>
      </c>
      <c r="AK15" s="77">
        <f t="shared" si="1"/>
        <v>0</v>
      </c>
      <c r="AL15" s="76">
        <v>0.1222</v>
      </c>
      <c r="AM15" s="77">
        <f t="shared" si="2"/>
        <v>0</v>
      </c>
      <c r="AN15" s="76"/>
      <c r="AO15" s="77"/>
      <c r="AP15" s="79">
        <v>8</v>
      </c>
      <c r="AQ15" s="78">
        <f t="shared" si="3"/>
        <v>0</v>
      </c>
      <c r="AR15" s="79">
        <v>13</v>
      </c>
      <c r="AS15" s="78">
        <f t="shared" si="4"/>
        <v>0</v>
      </c>
      <c r="AT15">
        <f t="shared" si="5"/>
        <v>0</v>
      </c>
    </row>
    <row r="16" spans="1:46" s="30" customFormat="1" ht="25.5" customHeight="1">
      <c r="A16" s="67" t="s">
        <v>80</v>
      </c>
      <c r="B16" s="95">
        <v>1</v>
      </c>
      <c r="C16" s="95">
        <v>1</v>
      </c>
      <c r="D16" s="95">
        <v>1</v>
      </c>
      <c r="E16" s="95">
        <v>1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1</v>
      </c>
      <c r="L16" s="95">
        <v>0</v>
      </c>
      <c r="M16" s="95">
        <v>0</v>
      </c>
      <c r="N16" s="95">
        <v>0</v>
      </c>
      <c r="O16" s="95">
        <v>0</v>
      </c>
      <c r="P16" s="95">
        <v>1</v>
      </c>
      <c r="Q16" s="95">
        <v>0</v>
      </c>
      <c r="R16" s="95">
        <v>0</v>
      </c>
      <c r="S16" s="95">
        <v>0</v>
      </c>
      <c r="T16" s="96">
        <v>0</v>
      </c>
      <c r="U16" s="96">
        <v>0</v>
      </c>
      <c r="V16" s="95">
        <v>0.24430000000000002</v>
      </c>
      <c r="W16" s="95">
        <v>0.2305</v>
      </c>
      <c r="X16" s="95">
        <v>0.0138</v>
      </c>
      <c r="Y16" s="95">
        <v>0</v>
      </c>
      <c r="Z16" s="95">
        <v>0</v>
      </c>
      <c r="AA16" s="95">
        <v>0.0505</v>
      </c>
      <c r="AB16" s="95">
        <v>0.0461</v>
      </c>
      <c r="AC16" s="95">
        <v>0.0044</v>
      </c>
      <c r="AD16" s="95">
        <v>0</v>
      </c>
      <c r="AE16" s="95">
        <v>0</v>
      </c>
      <c r="AF16" s="37"/>
      <c r="AH16" s="76">
        <v>0.1938</v>
      </c>
      <c r="AI16" s="77">
        <f t="shared" si="0"/>
        <v>0</v>
      </c>
      <c r="AJ16" s="76">
        <v>0.1844</v>
      </c>
      <c r="AK16" s="77">
        <f t="shared" si="1"/>
        <v>0</v>
      </c>
      <c r="AL16" s="76">
        <v>0.0094</v>
      </c>
      <c r="AM16" s="77">
        <f t="shared" si="2"/>
        <v>0</v>
      </c>
      <c r="AN16" s="76">
        <v>0</v>
      </c>
      <c r="AO16" s="77"/>
      <c r="AP16" s="79">
        <v>1</v>
      </c>
      <c r="AQ16" s="78">
        <f t="shared" si="3"/>
        <v>0</v>
      </c>
      <c r="AR16" s="79">
        <v>1</v>
      </c>
      <c r="AS16" s="78">
        <f t="shared" si="4"/>
        <v>0</v>
      </c>
      <c r="AT16">
        <f t="shared" si="5"/>
        <v>0</v>
      </c>
    </row>
    <row r="17" spans="1:46" s="30" customFormat="1" ht="25.5" customHeight="1">
      <c r="A17" s="67" t="s">
        <v>81</v>
      </c>
      <c r="B17" s="37">
        <f>SUM(B9:B16)</f>
        <v>190</v>
      </c>
      <c r="C17" s="37">
        <f aca="true" t="shared" si="6" ref="C17:AE17">SUM(C9:C16)</f>
        <v>316</v>
      </c>
      <c r="D17" s="37">
        <f t="shared" si="6"/>
        <v>135</v>
      </c>
      <c r="E17" s="37">
        <f t="shared" si="6"/>
        <v>47</v>
      </c>
      <c r="F17" s="37">
        <f t="shared" si="6"/>
        <v>53</v>
      </c>
      <c r="G17" s="37">
        <f t="shared" si="6"/>
        <v>147</v>
      </c>
      <c r="H17" s="37">
        <f t="shared" si="6"/>
        <v>54</v>
      </c>
      <c r="I17" s="37">
        <f t="shared" si="6"/>
        <v>69</v>
      </c>
      <c r="J17" s="37">
        <f t="shared" si="6"/>
        <v>70</v>
      </c>
      <c r="K17" s="37">
        <f t="shared" si="6"/>
        <v>123</v>
      </c>
      <c r="L17" s="37">
        <f t="shared" si="6"/>
        <v>59</v>
      </c>
      <c r="M17" s="37">
        <f t="shared" si="6"/>
        <v>188</v>
      </c>
      <c r="N17" s="37">
        <f t="shared" si="6"/>
        <v>0</v>
      </c>
      <c r="O17" s="37">
        <f t="shared" si="6"/>
        <v>0</v>
      </c>
      <c r="P17" s="37">
        <f t="shared" si="6"/>
        <v>55</v>
      </c>
      <c r="Q17" s="37">
        <f t="shared" si="6"/>
        <v>14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72.8779</v>
      </c>
      <c r="W17" s="37">
        <f t="shared" si="6"/>
        <v>68.447</v>
      </c>
      <c r="X17" s="37">
        <f t="shared" si="6"/>
        <v>4.3809</v>
      </c>
      <c r="Y17" s="37">
        <f t="shared" si="6"/>
        <v>0.05</v>
      </c>
      <c r="Z17" s="37">
        <f t="shared" si="6"/>
        <v>0</v>
      </c>
      <c r="AA17" s="37">
        <f t="shared" si="6"/>
        <v>15.060599999999997</v>
      </c>
      <c r="AB17" s="37">
        <f t="shared" si="6"/>
        <v>13.660200000000001</v>
      </c>
      <c r="AC17" s="37">
        <f t="shared" si="6"/>
        <v>1.3903999999999999</v>
      </c>
      <c r="AD17" s="37">
        <f t="shared" si="6"/>
        <v>0.01</v>
      </c>
      <c r="AE17" s="37">
        <f t="shared" si="6"/>
        <v>0</v>
      </c>
      <c r="AF17" s="37">
        <v>476</v>
      </c>
      <c r="AH17" s="79">
        <v>57.81730000000001</v>
      </c>
      <c r="AI17" s="77">
        <f t="shared" si="0"/>
        <v>0</v>
      </c>
      <c r="AJ17" s="79">
        <v>54.78680000000001</v>
      </c>
      <c r="AK17" s="77">
        <f t="shared" si="1"/>
        <v>0</v>
      </c>
      <c r="AL17" s="79">
        <v>2.9904999999999995</v>
      </c>
      <c r="AM17" s="77">
        <f t="shared" si="2"/>
        <v>0</v>
      </c>
      <c r="AN17" s="79">
        <v>0.04</v>
      </c>
      <c r="AO17" s="77">
        <f>AN17+AD17-Y17</f>
        <v>0</v>
      </c>
      <c r="AP17" s="79">
        <v>190</v>
      </c>
      <c r="AQ17" s="78">
        <f t="shared" si="3"/>
        <v>0</v>
      </c>
      <c r="AR17" s="79">
        <v>316</v>
      </c>
      <c r="AS17" s="78">
        <f t="shared" si="4"/>
        <v>0</v>
      </c>
      <c r="AT17">
        <f t="shared" si="5"/>
        <v>0</v>
      </c>
    </row>
    <row r="18" spans="1:32" ht="60.75" customHeight="1">
      <c r="A18" s="150" t="s">
        <v>41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</row>
  </sheetData>
  <sheetProtection/>
  <mergeCells count="26">
    <mergeCell ref="A18:AF18"/>
    <mergeCell ref="R5:U5"/>
    <mergeCell ref="V5:V6"/>
    <mergeCell ref="W5:Z5"/>
    <mergeCell ref="AA5:AA6"/>
    <mergeCell ref="AB5:AE5"/>
    <mergeCell ref="AF5:AF6"/>
    <mergeCell ref="R6:S6"/>
    <mergeCell ref="T6:U6"/>
    <mergeCell ref="A5:A7"/>
    <mergeCell ref="B5:B6"/>
    <mergeCell ref="C5:C6"/>
    <mergeCell ref="D5:G5"/>
    <mergeCell ref="H5:K5"/>
    <mergeCell ref="L5:Q5"/>
    <mergeCell ref="A2:AF2"/>
    <mergeCell ref="A3:AF3"/>
    <mergeCell ref="A4:C4"/>
    <mergeCell ref="F4:I4"/>
    <mergeCell ref="L4:N4"/>
    <mergeCell ref="R4:V4"/>
    <mergeCell ref="Y4:AA4"/>
    <mergeCell ref="AD4:AF4"/>
    <mergeCell ref="AH5:AH6"/>
    <mergeCell ref="AR5:AR6"/>
    <mergeCell ref="AP5:AP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5"/>
  <sheetViews>
    <sheetView zoomScale="110" zoomScaleNormal="110" zoomScaleSheetLayoutView="100" zoomScalePageLayoutView="0" workbookViewId="0" topLeftCell="A1">
      <selection activeCell="Q20" sqref="Q20"/>
    </sheetView>
  </sheetViews>
  <sheetFormatPr defaultColWidth="9.00390625" defaultRowHeight="14.25"/>
  <cols>
    <col min="1" max="1" width="7.875" style="31" customWidth="1"/>
    <col min="2" max="3" width="5.75390625" style="30" customWidth="1"/>
    <col min="4" max="4" width="5.00390625" style="30" customWidth="1"/>
    <col min="5" max="5" width="5.25390625" style="30" customWidth="1"/>
    <col min="6" max="13" width="5.375" style="30" customWidth="1"/>
    <col min="14" max="19" width="5.25390625" style="30" customWidth="1"/>
    <col min="20" max="23" width="4.25390625" style="30" customWidth="1"/>
    <col min="24" max="24" width="9.375" style="32" customWidth="1"/>
    <col min="25" max="25" width="9.75390625" style="32" customWidth="1"/>
    <col min="26" max="26" width="8.125" style="32" customWidth="1"/>
    <col min="27" max="27" width="7.50390625" style="32" customWidth="1"/>
    <col min="28" max="28" width="5.875" style="32" customWidth="1"/>
    <col min="29" max="29" width="8.25390625" style="32" customWidth="1"/>
    <col min="30" max="30" width="8.625" style="32" customWidth="1"/>
    <col min="31" max="31" width="8.125" style="32" customWidth="1"/>
    <col min="32" max="32" width="7.75390625" style="32" customWidth="1"/>
    <col min="33" max="33" width="5.50390625" style="32" customWidth="1"/>
    <col min="34" max="34" width="7.125" style="30" customWidth="1"/>
  </cols>
  <sheetData>
    <row r="1" ht="16.5" customHeight="1">
      <c r="A1" s="33" t="s">
        <v>42</v>
      </c>
    </row>
    <row r="2" spans="1:34" ht="35.2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1.75" customHeight="1">
      <c r="A3" s="144" t="s">
        <v>105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4" s="29" customFormat="1" ht="24.75" customHeight="1">
      <c r="A4" s="145"/>
      <c r="B4" s="145"/>
      <c r="C4" s="145"/>
      <c r="D4" s="34"/>
      <c r="E4" s="34"/>
      <c r="F4" s="35"/>
      <c r="G4" s="35"/>
      <c r="H4" s="139"/>
      <c r="I4" s="139"/>
      <c r="J4" s="139"/>
      <c r="K4" s="139"/>
      <c r="L4" s="35"/>
      <c r="M4" s="35"/>
      <c r="N4" s="139"/>
      <c r="O4" s="139"/>
      <c r="P4" s="139"/>
      <c r="Q4" s="139"/>
      <c r="R4" s="35"/>
      <c r="S4" s="35"/>
      <c r="T4" s="35"/>
      <c r="U4" s="139"/>
      <c r="V4" s="139"/>
      <c r="W4" s="139"/>
      <c r="X4" s="139"/>
      <c r="Y4" s="35"/>
      <c r="Z4" s="35"/>
      <c r="AA4" s="139"/>
      <c r="AB4" s="139"/>
      <c r="AC4" s="139"/>
      <c r="AD4" s="35"/>
      <c r="AE4" s="35"/>
      <c r="AF4" s="139"/>
      <c r="AG4" s="139"/>
      <c r="AH4" s="139"/>
    </row>
    <row r="5" spans="1:46" ht="24.75" customHeight="1">
      <c r="A5" s="151" t="s">
        <v>6</v>
      </c>
      <c r="B5" s="140" t="s">
        <v>7</v>
      </c>
      <c r="C5" s="140" t="s">
        <v>8</v>
      </c>
      <c r="D5" s="173" t="s">
        <v>45</v>
      </c>
      <c r="E5" s="173"/>
      <c r="F5" s="140" t="s">
        <v>9</v>
      </c>
      <c r="G5" s="140"/>
      <c r="H5" s="140"/>
      <c r="I5" s="140"/>
      <c r="J5" s="140" t="s">
        <v>10</v>
      </c>
      <c r="K5" s="140"/>
      <c r="L5" s="140"/>
      <c r="M5" s="140"/>
      <c r="N5" s="140" t="s">
        <v>11</v>
      </c>
      <c r="O5" s="140"/>
      <c r="P5" s="140"/>
      <c r="Q5" s="140"/>
      <c r="R5" s="140"/>
      <c r="S5" s="140"/>
      <c r="T5" s="155" t="s">
        <v>12</v>
      </c>
      <c r="U5" s="156"/>
      <c r="V5" s="156"/>
      <c r="W5" s="157"/>
      <c r="X5" s="146" t="s">
        <v>13</v>
      </c>
      <c r="Y5" s="141"/>
      <c r="Z5" s="141"/>
      <c r="AA5" s="141"/>
      <c r="AB5" s="142"/>
      <c r="AC5" s="146" t="s">
        <v>14</v>
      </c>
      <c r="AD5" s="141"/>
      <c r="AE5" s="141"/>
      <c r="AF5" s="141"/>
      <c r="AG5" s="142"/>
      <c r="AH5" s="140" t="s">
        <v>15</v>
      </c>
      <c r="AJ5" s="170" t="s">
        <v>93</v>
      </c>
      <c r="AK5" s="71"/>
      <c r="AL5" s="89"/>
      <c r="AM5" s="89"/>
      <c r="AN5" s="89"/>
      <c r="AO5" s="89"/>
      <c r="AP5" s="89"/>
      <c r="AQ5" s="89"/>
      <c r="AR5" s="140" t="s">
        <v>7</v>
      </c>
      <c r="AT5" s="172" t="s">
        <v>8</v>
      </c>
    </row>
    <row r="6" spans="1:46" ht="49.5" customHeight="1">
      <c r="A6" s="152"/>
      <c r="B6" s="140"/>
      <c r="C6" s="140"/>
      <c r="D6" s="68" t="s">
        <v>46</v>
      </c>
      <c r="E6" s="68" t="s">
        <v>47</v>
      </c>
      <c r="F6" s="40" t="s">
        <v>16</v>
      </c>
      <c r="G6" s="40" t="s">
        <v>17</v>
      </c>
      <c r="H6" s="40" t="s">
        <v>18</v>
      </c>
      <c r="I6" s="40" t="s">
        <v>19</v>
      </c>
      <c r="J6" s="40" t="s">
        <v>20</v>
      </c>
      <c r="K6" s="40" t="s">
        <v>21</v>
      </c>
      <c r="L6" s="40" t="s">
        <v>22</v>
      </c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40" t="s">
        <v>28</v>
      </c>
      <c r="S6" s="40" t="s">
        <v>29</v>
      </c>
      <c r="T6" s="148" t="s">
        <v>30</v>
      </c>
      <c r="U6" s="149"/>
      <c r="V6" s="148" t="s">
        <v>31</v>
      </c>
      <c r="W6" s="149"/>
      <c r="X6" s="147"/>
      <c r="Y6" s="47" t="s">
        <v>32</v>
      </c>
      <c r="Z6" s="47" t="s">
        <v>33</v>
      </c>
      <c r="AA6" s="47" t="s">
        <v>34</v>
      </c>
      <c r="AB6" s="46" t="s">
        <v>35</v>
      </c>
      <c r="AC6" s="147"/>
      <c r="AD6" s="47" t="s">
        <v>32</v>
      </c>
      <c r="AE6" s="47" t="s">
        <v>109</v>
      </c>
      <c r="AF6" s="47" t="s">
        <v>34</v>
      </c>
      <c r="AG6" s="46" t="s">
        <v>35</v>
      </c>
      <c r="AH6" s="140"/>
      <c r="AJ6" s="171"/>
      <c r="AK6" s="73"/>
      <c r="AL6" s="73" t="s">
        <v>32</v>
      </c>
      <c r="AM6" s="73"/>
      <c r="AN6" s="73" t="s">
        <v>33</v>
      </c>
      <c r="AO6" s="73"/>
      <c r="AP6" s="73" t="s">
        <v>34</v>
      </c>
      <c r="AQ6" s="70"/>
      <c r="AR6" s="140"/>
      <c r="AT6" s="172"/>
    </row>
    <row r="7" spans="1:46" ht="15.75" customHeight="1">
      <c r="A7" s="153"/>
      <c r="B7" s="41" t="s">
        <v>36</v>
      </c>
      <c r="C7" s="41" t="s">
        <v>37</v>
      </c>
      <c r="D7" s="38" t="s">
        <v>36</v>
      </c>
      <c r="E7" s="38" t="s">
        <v>37</v>
      </c>
      <c r="F7" s="41" t="s">
        <v>37</v>
      </c>
      <c r="G7" s="41" t="s">
        <v>37</v>
      </c>
      <c r="H7" s="41" t="s">
        <v>37</v>
      </c>
      <c r="I7" s="41" t="s">
        <v>37</v>
      </c>
      <c r="J7" s="41" t="s">
        <v>37</v>
      </c>
      <c r="K7" s="41" t="s">
        <v>37</v>
      </c>
      <c r="L7" s="41" t="s">
        <v>37</v>
      </c>
      <c r="M7" s="41" t="s">
        <v>37</v>
      </c>
      <c r="N7" s="41" t="s">
        <v>37</v>
      </c>
      <c r="O7" s="41" t="s">
        <v>37</v>
      </c>
      <c r="P7" s="41"/>
      <c r="Q7" s="41" t="s">
        <v>37</v>
      </c>
      <c r="R7" s="41" t="s">
        <v>37</v>
      </c>
      <c r="S7" s="41" t="s">
        <v>37</v>
      </c>
      <c r="T7" s="41" t="s">
        <v>36</v>
      </c>
      <c r="U7" s="41" t="s">
        <v>37</v>
      </c>
      <c r="V7" s="41" t="s">
        <v>36</v>
      </c>
      <c r="W7" s="41" t="s">
        <v>37</v>
      </c>
      <c r="X7" s="48" t="s">
        <v>38</v>
      </c>
      <c r="Y7" s="48" t="s">
        <v>38</v>
      </c>
      <c r="Z7" s="48" t="s">
        <v>38</v>
      </c>
      <c r="AA7" s="48" t="s">
        <v>38</v>
      </c>
      <c r="AB7" s="48" t="s">
        <v>38</v>
      </c>
      <c r="AC7" s="48" t="s">
        <v>38</v>
      </c>
      <c r="AD7" s="48" t="s">
        <v>38</v>
      </c>
      <c r="AE7" s="48" t="s">
        <v>38</v>
      </c>
      <c r="AF7" s="48" t="s">
        <v>38</v>
      </c>
      <c r="AG7" s="48" t="s">
        <v>38</v>
      </c>
      <c r="AH7" s="41" t="s">
        <v>39</v>
      </c>
      <c r="AJ7" s="74" t="s">
        <v>38</v>
      </c>
      <c r="AK7" s="74"/>
      <c r="AL7" s="74" t="s">
        <v>38</v>
      </c>
      <c r="AM7" s="74"/>
      <c r="AN7" s="74" t="s">
        <v>38</v>
      </c>
      <c r="AO7" s="74"/>
      <c r="AP7" s="74" t="s">
        <v>38</v>
      </c>
      <c r="AQ7" s="74"/>
      <c r="AR7" s="41" t="s">
        <v>36</v>
      </c>
      <c r="AT7" s="75" t="s">
        <v>37</v>
      </c>
    </row>
    <row r="8" spans="1:46" ht="14.25" customHeight="1">
      <c r="A8" s="37" t="s">
        <v>40</v>
      </c>
      <c r="B8" s="37">
        <v>1</v>
      </c>
      <c r="C8" s="37">
        <v>2</v>
      </c>
      <c r="D8" s="38">
        <v>3</v>
      </c>
      <c r="E8" s="38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25</v>
      </c>
      <c r="AA8" s="37">
        <v>26</v>
      </c>
      <c r="AB8" s="37">
        <v>27</v>
      </c>
      <c r="AC8" s="37">
        <v>28</v>
      </c>
      <c r="AD8" s="37">
        <v>29</v>
      </c>
      <c r="AE8" s="37">
        <v>30</v>
      </c>
      <c r="AF8" s="37">
        <v>31</v>
      </c>
      <c r="AG8" s="37">
        <v>32</v>
      </c>
      <c r="AH8" s="37">
        <v>33</v>
      </c>
      <c r="AJ8" s="72">
        <v>21</v>
      </c>
      <c r="AK8" s="72"/>
      <c r="AL8" s="72">
        <v>22</v>
      </c>
      <c r="AM8" s="72"/>
      <c r="AN8" s="72">
        <v>23</v>
      </c>
      <c r="AO8" s="72"/>
      <c r="AP8" s="72">
        <v>24</v>
      </c>
      <c r="AQ8" s="72"/>
      <c r="AR8" s="37">
        <v>1</v>
      </c>
      <c r="AT8" s="72">
        <v>2</v>
      </c>
    </row>
    <row r="9" spans="1:48" ht="21" customHeight="1">
      <c r="A9" s="63" t="s">
        <v>73</v>
      </c>
      <c r="B9" s="110">
        <v>71</v>
      </c>
      <c r="C9" s="110">
        <v>124</v>
      </c>
      <c r="D9" s="110">
        <v>21</v>
      </c>
      <c r="E9" s="110">
        <v>41</v>
      </c>
      <c r="F9" s="110">
        <v>53</v>
      </c>
      <c r="G9" s="110">
        <v>22</v>
      </c>
      <c r="H9" s="110">
        <v>24</v>
      </c>
      <c r="I9" s="110">
        <v>57</v>
      </c>
      <c r="J9" s="110">
        <v>18</v>
      </c>
      <c r="K9" s="110">
        <v>20</v>
      </c>
      <c r="L9" s="110">
        <v>39</v>
      </c>
      <c r="M9" s="110">
        <v>47</v>
      </c>
      <c r="N9" s="110">
        <v>28</v>
      </c>
      <c r="O9" s="110">
        <v>76</v>
      </c>
      <c r="P9" s="110">
        <v>0</v>
      </c>
      <c r="Q9" s="110">
        <v>0</v>
      </c>
      <c r="R9" s="110">
        <v>17</v>
      </c>
      <c r="S9" s="110">
        <v>3</v>
      </c>
      <c r="T9" s="110">
        <v>0</v>
      </c>
      <c r="U9" s="110">
        <v>0</v>
      </c>
      <c r="V9" s="110">
        <v>0</v>
      </c>
      <c r="W9" s="110">
        <v>0</v>
      </c>
      <c r="X9" s="111">
        <v>25.8607</v>
      </c>
      <c r="Y9" s="111">
        <v>23.9495</v>
      </c>
      <c r="Z9" s="111">
        <v>1.7112</v>
      </c>
      <c r="AA9" s="111">
        <v>0.2</v>
      </c>
      <c r="AB9" s="111">
        <v>0</v>
      </c>
      <c r="AC9" s="111">
        <v>5.3755</v>
      </c>
      <c r="AD9" s="111">
        <v>4.7899</v>
      </c>
      <c r="AE9" s="111">
        <v>0.5456</v>
      </c>
      <c r="AF9" s="111">
        <v>0.04</v>
      </c>
      <c r="AG9" s="111">
        <v>0</v>
      </c>
      <c r="AH9" s="111">
        <v>386.28</v>
      </c>
      <c r="AJ9" s="76">
        <v>20.4852</v>
      </c>
      <c r="AK9" s="77">
        <f>AJ9+AC9-X9</f>
        <v>0</v>
      </c>
      <c r="AL9" s="76">
        <v>19.1596</v>
      </c>
      <c r="AM9" s="77">
        <f>AL9+AD9-Y9</f>
        <v>0</v>
      </c>
      <c r="AN9" s="76">
        <v>1.1656</v>
      </c>
      <c r="AO9" s="77">
        <f>AN9+AE9-Z9</f>
        <v>0</v>
      </c>
      <c r="AP9" s="76">
        <v>0.16</v>
      </c>
      <c r="AQ9" s="77">
        <f>AP9+AF9-AA9</f>
        <v>0</v>
      </c>
      <c r="AR9" s="76">
        <v>71</v>
      </c>
      <c r="AS9" s="78">
        <f>AR9+T9-V9-B9</f>
        <v>0</v>
      </c>
      <c r="AT9" s="76">
        <v>124</v>
      </c>
      <c r="AU9" s="78">
        <f>AT9+U9-W9-C9</f>
        <v>0</v>
      </c>
      <c r="AV9">
        <f>AK9-AM9-AO9-AQ9-AS9-AU9</f>
        <v>0</v>
      </c>
    </row>
    <row r="10" spans="1:48" ht="21" customHeight="1">
      <c r="A10" s="63" t="s">
        <v>74</v>
      </c>
      <c r="B10" s="110">
        <v>291</v>
      </c>
      <c r="C10" s="110">
        <v>558</v>
      </c>
      <c r="D10" s="110">
        <v>46</v>
      </c>
      <c r="E10" s="110">
        <v>97</v>
      </c>
      <c r="F10" s="110">
        <v>235</v>
      </c>
      <c r="G10" s="110">
        <v>131</v>
      </c>
      <c r="H10" s="110">
        <v>103</v>
      </c>
      <c r="I10" s="110">
        <v>216</v>
      </c>
      <c r="J10" s="110">
        <v>95</v>
      </c>
      <c r="K10" s="110">
        <v>110</v>
      </c>
      <c r="L10" s="110">
        <v>107</v>
      </c>
      <c r="M10" s="110">
        <v>246</v>
      </c>
      <c r="N10" s="110">
        <v>114</v>
      </c>
      <c r="O10" s="110">
        <v>314</v>
      </c>
      <c r="P10" s="110"/>
      <c r="Q10" s="110">
        <v>0</v>
      </c>
      <c r="R10" s="110">
        <v>130</v>
      </c>
      <c r="S10" s="110"/>
      <c r="T10" s="110"/>
      <c r="U10" s="110"/>
      <c r="V10" s="110"/>
      <c r="W10" s="110"/>
      <c r="X10" s="111">
        <v>114.5732</v>
      </c>
      <c r="Y10" s="111">
        <v>106.4278</v>
      </c>
      <c r="Z10" s="111">
        <v>7.7954</v>
      </c>
      <c r="AA10" s="111">
        <v>0.35</v>
      </c>
      <c r="AB10" s="111"/>
      <c r="AC10" s="111">
        <v>23.6912</v>
      </c>
      <c r="AD10" s="111">
        <v>21.1396</v>
      </c>
      <c r="AE10" s="111">
        <v>2.4816</v>
      </c>
      <c r="AF10" s="111">
        <v>0.07</v>
      </c>
      <c r="AG10" s="111"/>
      <c r="AH10" s="111"/>
      <c r="AJ10" s="76">
        <v>90.882</v>
      </c>
      <c r="AK10" s="77">
        <f aca="true" t="shared" si="0" ref="AK10:AK24">AJ10+AC10-X10</f>
        <v>0</v>
      </c>
      <c r="AL10" s="76">
        <v>85.2882</v>
      </c>
      <c r="AM10" s="77">
        <f aca="true" t="shared" si="1" ref="AM10:AM24">AL10+AD10-Y10</f>
        <v>0</v>
      </c>
      <c r="AN10" s="76">
        <v>5.3138</v>
      </c>
      <c r="AO10" s="77">
        <f aca="true" t="shared" si="2" ref="AO10:AO24">AN10+AE10-Z10</f>
        <v>0</v>
      </c>
      <c r="AP10" s="76">
        <v>0.28</v>
      </c>
      <c r="AQ10" s="77">
        <f aca="true" t="shared" si="3" ref="AQ10:AQ24">AP10+AF10-AA10</f>
        <v>0</v>
      </c>
      <c r="AR10" s="76">
        <v>291</v>
      </c>
      <c r="AS10" s="78">
        <f aca="true" t="shared" si="4" ref="AS10:AS24">AR10+T10-V10-B10</f>
        <v>0</v>
      </c>
      <c r="AT10" s="76">
        <v>558</v>
      </c>
      <c r="AU10" s="78">
        <f aca="true" t="shared" si="5" ref="AU10:AU24">AT10+U10-W10-C10</f>
        <v>0</v>
      </c>
      <c r="AV10">
        <f aca="true" t="shared" si="6" ref="AV10:AV24">AK10-AM10-AO10-AQ10-AS10-AU10</f>
        <v>0</v>
      </c>
    </row>
    <row r="11" spans="1:48" ht="21" customHeight="1">
      <c r="A11" s="63" t="s">
        <v>82</v>
      </c>
      <c r="B11" s="110">
        <v>187</v>
      </c>
      <c r="C11" s="110">
        <v>351</v>
      </c>
      <c r="D11" s="110">
        <v>45</v>
      </c>
      <c r="E11" s="110">
        <v>84</v>
      </c>
      <c r="F11" s="133">
        <v>147</v>
      </c>
      <c r="G11" s="110">
        <v>78</v>
      </c>
      <c r="H11" s="110">
        <v>60</v>
      </c>
      <c r="I11" s="133">
        <v>163</v>
      </c>
      <c r="J11" s="110">
        <v>59</v>
      </c>
      <c r="K11" s="110">
        <v>70</v>
      </c>
      <c r="L11" s="110">
        <v>82</v>
      </c>
      <c r="M11" s="110">
        <v>140</v>
      </c>
      <c r="N11" s="110">
        <v>35</v>
      </c>
      <c r="O11" s="110">
        <v>249</v>
      </c>
      <c r="P11" s="110">
        <v>0</v>
      </c>
      <c r="Q11" s="110">
        <v>0</v>
      </c>
      <c r="R11" s="110">
        <v>67</v>
      </c>
      <c r="S11" s="110">
        <v>0</v>
      </c>
      <c r="T11" s="133">
        <v>1</v>
      </c>
      <c r="U11" s="133">
        <v>1</v>
      </c>
      <c r="V11" s="110"/>
      <c r="W11" s="110"/>
      <c r="X11" s="111">
        <v>73.461</v>
      </c>
      <c r="Y11" s="111">
        <v>67.87830000000001</v>
      </c>
      <c r="Z11" s="111">
        <v>4.8527000000000005</v>
      </c>
      <c r="AA11" s="111">
        <v>0.73</v>
      </c>
      <c r="AB11" s="111">
        <v>0</v>
      </c>
      <c r="AC11" s="111">
        <v>15.2505</v>
      </c>
      <c r="AD11" s="111">
        <v>13.5661</v>
      </c>
      <c r="AE11" s="111">
        <v>1.5444</v>
      </c>
      <c r="AF11" s="111">
        <v>0.14</v>
      </c>
      <c r="AG11" s="111">
        <v>0</v>
      </c>
      <c r="AH11" s="111">
        <v>386.96</v>
      </c>
      <c r="AJ11" s="76">
        <v>58.210499999999996</v>
      </c>
      <c r="AK11" s="77">
        <f t="shared" si="0"/>
        <v>0</v>
      </c>
      <c r="AL11" s="76">
        <v>54.312200000000004</v>
      </c>
      <c r="AM11" s="77">
        <f t="shared" si="1"/>
        <v>0</v>
      </c>
      <c r="AN11" s="76">
        <v>3.3083</v>
      </c>
      <c r="AO11" s="77">
        <f t="shared" si="2"/>
        <v>0</v>
      </c>
      <c r="AP11" s="76">
        <v>0.59</v>
      </c>
      <c r="AQ11" s="77">
        <f t="shared" si="3"/>
        <v>0</v>
      </c>
      <c r="AR11" s="76">
        <v>186</v>
      </c>
      <c r="AS11" s="78">
        <f t="shared" si="4"/>
        <v>0</v>
      </c>
      <c r="AT11" s="76">
        <v>350</v>
      </c>
      <c r="AU11" s="78">
        <f t="shared" si="5"/>
        <v>0</v>
      </c>
      <c r="AV11">
        <f t="shared" si="6"/>
        <v>0</v>
      </c>
    </row>
    <row r="12" spans="1:48" ht="21" customHeight="1">
      <c r="A12" s="63" t="s">
        <v>76</v>
      </c>
      <c r="B12" s="112">
        <v>222</v>
      </c>
      <c r="C12" s="112">
        <v>396</v>
      </c>
      <c r="D12" s="113">
        <v>49</v>
      </c>
      <c r="E12" s="113">
        <v>90</v>
      </c>
      <c r="F12" s="112">
        <v>154</v>
      </c>
      <c r="G12" s="112">
        <v>95</v>
      </c>
      <c r="H12" s="112">
        <v>67</v>
      </c>
      <c r="I12" s="137">
        <v>169</v>
      </c>
      <c r="J12" s="112">
        <v>62</v>
      </c>
      <c r="K12" s="112">
        <v>99</v>
      </c>
      <c r="L12" s="112">
        <v>74</v>
      </c>
      <c r="M12" s="112">
        <v>161</v>
      </c>
      <c r="N12" s="112">
        <v>67</v>
      </c>
      <c r="O12" s="112">
        <v>246</v>
      </c>
      <c r="P12" s="112">
        <v>0</v>
      </c>
      <c r="Q12" s="112">
        <v>0</v>
      </c>
      <c r="R12" s="112">
        <v>83</v>
      </c>
      <c r="S12" s="112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83.83</v>
      </c>
      <c r="Y12" s="114">
        <v>77.531</v>
      </c>
      <c r="Z12" s="114">
        <v>5.589</v>
      </c>
      <c r="AA12" s="114">
        <v>0.71</v>
      </c>
      <c r="AB12" s="110">
        <v>0</v>
      </c>
      <c r="AC12" s="110">
        <v>17.2188</v>
      </c>
      <c r="AD12" s="110">
        <v>15.2868</v>
      </c>
      <c r="AE12" s="110">
        <v>1.782</v>
      </c>
      <c r="AF12" s="110">
        <v>0.15</v>
      </c>
      <c r="AG12" s="110">
        <v>0</v>
      </c>
      <c r="AH12" s="115">
        <v>434.82</v>
      </c>
      <c r="AJ12" s="76">
        <v>66.6112</v>
      </c>
      <c r="AK12" s="77">
        <f t="shared" si="0"/>
        <v>0</v>
      </c>
      <c r="AL12" s="76">
        <v>62.2442</v>
      </c>
      <c r="AM12" s="77">
        <f t="shared" si="1"/>
        <v>0</v>
      </c>
      <c r="AN12" s="76">
        <v>3.807</v>
      </c>
      <c r="AO12" s="77">
        <f t="shared" si="2"/>
        <v>0</v>
      </c>
      <c r="AP12" s="76">
        <v>0.56</v>
      </c>
      <c r="AQ12" s="77">
        <f t="shared" si="3"/>
        <v>0</v>
      </c>
      <c r="AR12" s="76">
        <v>222</v>
      </c>
      <c r="AS12" s="78">
        <f t="shared" si="4"/>
        <v>0</v>
      </c>
      <c r="AT12" s="76">
        <v>396</v>
      </c>
      <c r="AU12" s="78">
        <f t="shared" si="5"/>
        <v>0</v>
      </c>
      <c r="AV12">
        <f t="shared" si="6"/>
        <v>0</v>
      </c>
    </row>
    <row r="13" spans="1:48" s="30" customFormat="1" ht="21" customHeight="1">
      <c r="A13" s="63" t="s">
        <v>83</v>
      </c>
      <c r="B13" s="116">
        <v>163</v>
      </c>
      <c r="C13" s="116">
        <v>309</v>
      </c>
      <c r="D13" s="116">
        <v>17</v>
      </c>
      <c r="E13" s="116">
        <v>34</v>
      </c>
      <c r="F13" s="136">
        <v>134</v>
      </c>
      <c r="G13" s="116">
        <v>81</v>
      </c>
      <c r="H13" s="116">
        <v>73</v>
      </c>
      <c r="I13" s="136">
        <v>109</v>
      </c>
      <c r="J13" s="116">
        <v>59</v>
      </c>
      <c r="K13" s="116">
        <v>87</v>
      </c>
      <c r="L13" s="116">
        <v>14</v>
      </c>
      <c r="M13" s="116">
        <v>149</v>
      </c>
      <c r="N13" s="116">
        <v>67</v>
      </c>
      <c r="O13" s="116">
        <v>155</v>
      </c>
      <c r="P13" s="116"/>
      <c r="Q13" s="116"/>
      <c r="R13" s="116">
        <v>87</v>
      </c>
      <c r="S13" s="116"/>
      <c r="T13" s="116">
        <v>4</v>
      </c>
      <c r="U13" s="116">
        <v>8</v>
      </c>
      <c r="V13" s="116">
        <v>2</v>
      </c>
      <c r="W13" s="116">
        <v>3</v>
      </c>
      <c r="X13" s="117">
        <v>62.7667</v>
      </c>
      <c r="Y13" s="117">
        <v>58.0143</v>
      </c>
      <c r="Z13" s="117">
        <v>4.2024</v>
      </c>
      <c r="AA13" s="117">
        <v>0.55</v>
      </c>
      <c r="AB13" s="117"/>
      <c r="AC13" s="117">
        <v>13.2993</v>
      </c>
      <c r="AD13" s="117">
        <v>11.8473</v>
      </c>
      <c r="AE13" s="117">
        <v>1.342</v>
      </c>
      <c r="AF13" s="117">
        <v>0.11</v>
      </c>
      <c r="AG13" s="106"/>
      <c r="AH13" s="106"/>
      <c r="AJ13" s="76">
        <v>49.4674</v>
      </c>
      <c r="AK13" s="77">
        <f t="shared" si="0"/>
        <v>0</v>
      </c>
      <c r="AL13" s="76">
        <v>46.167</v>
      </c>
      <c r="AM13" s="77">
        <f t="shared" si="1"/>
        <v>0</v>
      </c>
      <c r="AN13" s="76">
        <v>2.8604</v>
      </c>
      <c r="AO13" s="77">
        <f t="shared" si="2"/>
        <v>0</v>
      </c>
      <c r="AP13" s="76">
        <v>0.44</v>
      </c>
      <c r="AQ13" s="77">
        <f t="shared" si="3"/>
        <v>0</v>
      </c>
      <c r="AR13" s="76">
        <v>161</v>
      </c>
      <c r="AS13" s="78">
        <f t="shared" si="4"/>
        <v>0</v>
      </c>
      <c r="AT13" s="76">
        <v>304</v>
      </c>
      <c r="AU13" s="78">
        <f t="shared" si="5"/>
        <v>0</v>
      </c>
      <c r="AV13">
        <f t="shared" si="6"/>
        <v>0</v>
      </c>
    </row>
    <row r="14" spans="1:48" s="30" customFormat="1" ht="21" customHeight="1">
      <c r="A14" s="63" t="s">
        <v>84</v>
      </c>
      <c r="B14" s="108">
        <v>131</v>
      </c>
      <c r="C14" s="108">
        <v>243</v>
      </c>
      <c r="D14" s="108">
        <v>44</v>
      </c>
      <c r="E14" s="108">
        <v>84</v>
      </c>
      <c r="F14" s="134">
        <v>97</v>
      </c>
      <c r="G14" s="108">
        <v>49</v>
      </c>
      <c r="H14" s="108">
        <v>56</v>
      </c>
      <c r="I14" s="134">
        <v>109</v>
      </c>
      <c r="J14" s="108">
        <v>17</v>
      </c>
      <c r="K14" s="108">
        <v>84</v>
      </c>
      <c r="L14" s="108">
        <v>39</v>
      </c>
      <c r="M14" s="108">
        <v>103</v>
      </c>
      <c r="N14" s="108">
        <v>39</v>
      </c>
      <c r="O14" s="108">
        <v>139</v>
      </c>
      <c r="P14" s="108">
        <v>0</v>
      </c>
      <c r="Q14" s="108">
        <v>0</v>
      </c>
      <c r="R14" s="108">
        <v>65</v>
      </c>
      <c r="S14" s="118">
        <v>0</v>
      </c>
      <c r="T14" s="118">
        <v>0</v>
      </c>
      <c r="U14" s="118">
        <v>0</v>
      </c>
      <c r="V14" s="118">
        <v>1</v>
      </c>
      <c r="W14" s="118">
        <v>1</v>
      </c>
      <c r="X14" s="106">
        <v>51.4641</v>
      </c>
      <c r="Y14" s="106">
        <v>47.6813</v>
      </c>
      <c r="Z14" s="106">
        <v>3.5328</v>
      </c>
      <c r="AA14" s="106">
        <v>0.25</v>
      </c>
      <c r="AB14" s="106">
        <v>0</v>
      </c>
      <c r="AC14" s="106">
        <v>10.4016</v>
      </c>
      <c r="AD14" s="106">
        <v>9.2252</v>
      </c>
      <c r="AE14" s="106">
        <v>1.1264</v>
      </c>
      <c r="AF14" s="106">
        <v>0.05</v>
      </c>
      <c r="AG14" s="106">
        <v>0</v>
      </c>
      <c r="AH14" s="106">
        <v>379.6</v>
      </c>
      <c r="AJ14" s="76">
        <v>41.0625</v>
      </c>
      <c r="AK14" s="77">
        <f t="shared" si="0"/>
        <v>0</v>
      </c>
      <c r="AL14" s="76">
        <v>38.4561</v>
      </c>
      <c r="AM14" s="77">
        <f t="shared" si="1"/>
        <v>0</v>
      </c>
      <c r="AN14" s="76">
        <v>2.4064</v>
      </c>
      <c r="AO14" s="77">
        <f t="shared" si="2"/>
        <v>0</v>
      </c>
      <c r="AP14" s="76">
        <v>0.2</v>
      </c>
      <c r="AQ14" s="77">
        <f t="shared" si="3"/>
        <v>0</v>
      </c>
      <c r="AR14" s="76">
        <v>132</v>
      </c>
      <c r="AS14" s="78">
        <f t="shared" si="4"/>
        <v>0</v>
      </c>
      <c r="AT14" s="76">
        <v>244</v>
      </c>
      <c r="AU14" s="78">
        <f t="shared" si="5"/>
        <v>0</v>
      </c>
      <c r="AV14">
        <f t="shared" si="6"/>
        <v>0</v>
      </c>
    </row>
    <row r="15" spans="1:48" s="30" customFormat="1" ht="21" customHeight="1">
      <c r="A15" s="63" t="s">
        <v>85</v>
      </c>
      <c r="B15" s="108">
        <v>123</v>
      </c>
      <c r="C15" s="108">
        <v>232</v>
      </c>
      <c r="D15" s="108">
        <v>35</v>
      </c>
      <c r="E15" s="108">
        <v>69</v>
      </c>
      <c r="F15" s="108">
        <v>86</v>
      </c>
      <c r="G15" s="108">
        <v>23</v>
      </c>
      <c r="H15" s="108">
        <v>35</v>
      </c>
      <c r="I15" s="108">
        <v>106</v>
      </c>
      <c r="J15" s="108">
        <v>30</v>
      </c>
      <c r="K15" s="108">
        <v>51</v>
      </c>
      <c r="L15" s="108">
        <v>61</v>
      </c>
      <c r="M15" s="108">
        <v>90</v>
      </c>
      <c r="N15" s="108">
        <v>44</v>
      </c>
      <c r="O15" s="108">
        <v>155</v>
      </c>
      <c r="P15" s="108"/>
      <c r="Q15" s="108"/>
      <c r="R15" s="108">
        <v>29</v>
      </c>
      <c r="S15" s="108">
        <v>4</v>
      </c>
      <c r="T15" s="108"/>
      <c r="U15" s="108"/>
      <c r="V15" s="108">
        <v>2</v>
      </c>
      <c r="W15" s="108">
        <v>2</v>
      </c>
      <c r="X15" s="106">
        <v>49.2984</v>
      </c>
      <c r="Y15" s="106">
        <v>45.946</v>
      </c>
      <c r="Z15" s="106">
        <v>3.2524</v>
      </c>
      <c r="AA15" s="106">
        <v>0.1</v>
      </c>
      <c r="AB15" s="106"/>
      <c r="AC15" s="106">
        <v>10.1184</v>
      </c>
      <c r="AD15" s="106">
        <v>9.0644</v>
      </c>
      <c r="AE15" s="106">
        <v>1.034</v>
      </c>
      <c r="AF15" s="106">
        <v>0.02</v>
      </c>
      <c r="AG15" s="106"/>
      <c r="AH15" s="106"/>
      <c r="AJ15" s="76">
        <v>39.18</v>
      </c>
      <c r="AK15" s="77">
        <f t="shared" si="0"/>
        <v>0</v>
      </c>
      <c r="AL15" s="76">
        <v>36.8816</v>
      </c>
      <c r="AM15" s="77">
        <f t="shared" si="1"/>
        <v>0</v>
      </c>
      <c r="AN15" s="76">
        <v>2.2184</v>
      </c>
      <c r="AO15" s="77">
        <f t="shared" si="2"/>
        <v>0</v>
      </c>
      <c r="AP15" s="76">
        <v>0.08</v>
      </c>
      <c r="AQ15" s="77">
        <f t="shared" si="3"/>
        <v>0</v>
      </c>
      <c r="AR15" s="76">
        <v>125</v>
      </c>
      <c r="AS15" s="78">
        <f t="shared" si="4"/>
        <v>0</v>
      </c>
      <c r="AT15" s="76">
        <v>234</v>
      </c>
      <c r="AU15" s="78">
        <f t="shared" si="5"/>
        <v>0</v>
      </c>
      <c r="AV15">
        <f t="shared" si="6"/>
        <v>0</v>
      </c>
    </row>
    <row r="16" spans="1:48" s="30" customFormat="1" ht="21" customHeight="1">
      <c r="A16" s="63" t="s">
        <v>86</v>
      </c>
      <c r="B16" s="108">
        <v>360</v>
      </c>
      <c r="C16" s="108">
        <v>670</v>
      </c>
      <c r="D16" s="108">
        <v>89</v>
      </c>
      <c r="E16" s="108">
        <v>182</v>
      </c>
      <c r="F16" s="134">
        <v>252</v>
      </c>
      <c r="G16" s="108">
        <v>112</v>
      </c>
      <c r="H16" s="108">
        <v>169</v>
      </c>
      <c r="I16" s="108">
        <v>264</v>
      </c>
      <c r="J16" s="108">
        <v>92</v>
      </c>
      <c r="K16" s="108">
        <v>119</v>
      </c>
      <c r="L16" s="108">
        <v>178</v>
      </c>
      <c r="M16" s="108">
        <v>281</v>
      </c>
      <c r="N16" s="108">
        <v>104</v>
      </c>
      <c r="O16" s="108">
        <v>405</v>
      </c>
      <c r="P16" s="108"/>
      <c r="Q16" s="108"/>
      <c r="R16" s="108">
        <v>161</v>
      </c>
      <c r="S16" s="108"/>
      <c r="T16" s="108"/>
      <c r="U16" s="108"/>
      <c r="V16" s="108"/>
      <c r="W16" s="108"/>
      <c r="X16" s="106">
        <v>136.3327</v>
      </c>
      <c r="Y16" s="106">
        <v>126.3031</v>
      </c>
      <c r="Z16" s="106">
        <v>9.3796</v>
      </c>
      <c r="AA16" s="106">
        <v>0.65</v>
      </c>
      <c r="AB16" s="106"/>
      <c r="AC16" s="106">
        <v>28.2079</v>
      </c>
      <c r="AD16" s="106">
        <v>25.0903</v>
      </c>
      <c r="AE16" s="106">
        <v>2.9876</v>
      </c>
      <c r="AF16" s="106">
        <v>0.13</v>
      </c>
      <c r="AG16" s="106"/>
      <c r="AH16" s="106">
        <v>421.01</v>
      </c>
      <c r="AJ16" s="76">
        <v>108.1248</v>
      </c>
      <c r="AK16" s="77">
        <f t="shared" si="0"/>
        <v>0</v>
      </c>
      <c r="AL16" s="76">
        <v>101.2128</v>
      </c>
      <c r="AM16" s="77">
        <f t="shared" si="1"/>
        <v>0</v>
      </c>
      <c r="AN16" s="76">
        <v>6.392</v>
      </c>
      <c r="AO16" s="77">
        <f t="shared" si="2"/>
        <v>0</v>
      </c>
      <c r="AP16" s="76">
        <v>0.52</v>
      </c>
      <c r="AQ16" s="77">
        <f t="shared" si="3"/>
        <v>0</v>
      </c>
      <c r="AR16" s="76">
        <v>360</v>
      </c>
      <c r="AS16" s="78">
        <f t="shared" si="4"/>
        <v>0</v>
      </c>
      <c r="AT16" s="76">
        <v>670</v>
      </c>
      <c r="AU16" s="78">
        <f t="shared" si="5"/>
        <v>0</v>
      </c>
      <c r="AV16">
        <f t="shared" si="6"/>
        <v>0</v>
      </c>
    </row>
    <row r="17" spans="1:48" s="30" customFormat="1" ht="21" customHeight="1">
      <c r="A17" s="63" t="s">
        <v>77</v>
      </c>
      <c r="B17" s="108">
        <v>343</v>
      </c>
      <c r="C17" s="108">
        <v>705</v>
      </c>
      <c r="D17" s="108">
        <v>71</v>
      </c>
      <c r="E17" s="108">
        <v>137</v>
      </c>
      <c r="F17" s="134">
        <v>270</v>
      </c>
      <c r="G17" s="108">
        <v>104</v>
      </c>
      <c r="H17" s="108">
        <v>170</v>
      </c>
      <c r="I17" s="134">
        <v>262</v>
      </c>
      <c r="J17" s="108">
        <v>119</v>
      </c>
      <c r="K17" s="108">
        <v>173</v>
      </c>
      <c r="L17" s="108">
        <v>136</v>
      </c>
      <c r="M17" s="108">
        <v>277</v>
      </c>
      <c r="N17" s="108">
        <v>161</v>
      </c>
      <c r="O17" s="108">
        <v>365</v>
      </c>
      <c r="P17" s="108">
        <v>13</v>
      </c>
      <c r="Q17" s="108">
        <v>0</v>
      </c>
      <c r="R17" s="108">
        <v>162</v>
      </c>
      <c r="S17" s="108">
        <v>4</v>
      </c>
      <c r="T17" s="108"/>
      <c r="U17" s="108"/>
      <c r="V17" s="108"/>
      <c r="W17" s="134">
        <v>1</v>
      </c>
      <c r="X17" s="106">
        <v>147.3698</v>
      </c>
      <c r="Y17" s="106">
        <v>136.8433</v>
      </c>
      <c r="Z17" s="106">
        <v>9.7765</v>
      </c>
      <c r="AA17" s="106">
        <v>0.75</v>
      </c>
      <c r="AB17" s="106"/>
      <c r="AC17" s="106">
        <v>30.5303</v>
      </c>
      <c r="AD17" s="106">
        <v>27.2651</v>
      </c>
      <c r="AE17" s="106">
        <v>3.1152</v>
      </c>
      <c r="AF17" s="106">
        <v>0.15</v>
      </c>
      <c r="AG17" s="106"/>
      <c r="AH17" s="106">
        <v>433</v>
      </c>
      <c r="AJ17" s="76">
        <v>116.8395</v>
      </c>
      <c r="AK17" s="77">
        <f t="shared" si="0"/>
        <v>0</v>
      </c>
      <c r="AL17" s="76">
        <v>109.5782</v>
      </c>
      <c r="AM17" s="77">
        <f t="shared" si="1"/>
        <v>0</v>
      </c>
      <c r="AN17" s="76">
        <v>6.6613</v>
      </c>
      <c r="AO17" s="77">
        <f t="shared" si="2"/>
        <v>0</v>
      </c>
      <c r="AP17" s="76">
        <v>0.6</v>
      </c>
      <c r="AQ17" s="77">
        <f t="shared" si="3"/>
        <v>0</v>
      </c>
      <c r="AR17" s="76">
        <v>343</v>
      </c>
      <c r="AS17" s="78">
        <f t="shared" si="4"/>
        <v>0</v>
      </c>
      <c r="AT17" s="76">
        <v>706</v>
      </c>
      <c r="AU17" s="78">
        <f t="shared" si="5"/>
        <v>0</v>
      </c>
      <c r="AV17">
        <f t="shared" si="6"/>
        <v>0</v>
      </c>
    </row>
    <row r="18" spans="1:48" s="30" customFormat="1" ht="21" customHeight="1">
      <c r="A18" s="63" t="s">
        <v>87</v>
      </c>
      <c r="B18" s="108">
        <v>306</v>
      </c>
      <c r="C18" s="108">
        <v>577</v>
      </c>
      <c r="D18" s="108">
        <v>39</v>
      </c>
      <c r="E18" s="108">
        <v>90</v>
      </c>
      <c r="F18" s="108">
        <v>228</v>
      </c>
      <c r="G18" s="108">
        <v>112</v>
      </c>
      <c r="H18" s="108">
        <v>111</v>
      </c>
      <c r="I18" s="134">
        <v>267</v>
      </c>
      <c r="J18" s="108">
        <v>108</v>
      </c>
      <c r="K18" s="108">
        <v>106</v>
      </c>
      <c r="L18" s="108">
        <v>141</v>
      </c>
      <c r="M18" s="108">
        <v>222</v>
      </c>
      <c r="N18" s="108">
        <v>14</v>
      </c>
      <c r="O18" s="108">
        <v>401</v>
      </c>
      <c r="P18" s="108">
        <v>0</v>
      </c>
      <c r="Q18" s="108">
        <v>0</v>
      </c>
      <c r="R18" s="108">
        <v>91</v>
      </c>
      <c r="S18" s="108">
        <v>71</v>
      </c>
      <c r="T18" s="108">
        <v>0</v>
      </c>
      <c r="U18" s="108">
        <v>0</v>
      </c>
      <c r="V18" s="108"/>
      <c r="W18" s="108">
        <v>1</v>
      </c>
      <c r="X18" s="106">
        <v>118.4498</v>
      </c>
      <c r="Y18" s="106">
        <v>109.8469</v>
      </c>
      <c r="Z18" s="106">
        <v>8.0129</v>
      </c>
      <c r="AA18" s="106">
        <v>0.59</v>
      </c>
      <c r="AB18" s="106">
        <v>0</v>
      </c>
      <c r="AC18" s="119">
        <v>24.5418</v>
      </c>
      <c r="AD18" s="106">
        <v>21.8698</v>
      </c>
      <c r="AE18" s="119">
        <v>2.552</v>
      </c>
      <c r="AF18" s="106">
        <v>0.12</v>
      </c>
      <c r="AG18" s="106">
        <v>0</v>
      </c>
      <c r="AH18" s="106">
        <v>381.2</v>
      </c>
      <c r="AJ18" s="76">
        <v>93.908</v>
      </c>
      <c r="AK18" s="77">
        <f t="shared" si="0"/>
        <v>0</v>
      </c>
      <c r="AL18" s="76">
        <v>87.9771</v>
      </c>
      <c r="AM18" s="77">
        <f t="shared" si="1"/>
        <v>0</v>
      </c>
      <c r="AN18" s="76">
        <v>5.4609</v>
      </c>
      <c r="AO18" s="77">
        <f t="shared" si="2"/>
        <v>0</v>
      </c>
      <c r="AP18" s="76">
        <v>0.47</v>
      </c>
      <c r="AQ18" s="77">
        <f t="shared" si="3"/>
        <v>0</v>
      </c>
      <c r="AR18" s="76">
        <v>306</v>
      </c>
      <c r="AS18" s="78">
        <f t="shared" si="4"/>
        <v>0</v>
      </c>
      <c r="AT18" s="76">
        <v>578</v>
      </c>
      <c r="AU18" s="78">
        <f t="shared" si="5"/>
        <v>0</v>
      </c>
      <c r="AV18">
        <f t="shared" si="6"/>
        <v>0</v>
      </c>
    </row>
    <row r="19" spans="1:48" s="30" customFormat="1" ht="21" customHeight="1">
      <c r="A19" s="63" t="s">
        <v>78</v>
      </c>
      <c r="B19" s="108">
        <v>470</v>
      </c>
      <c r="C19" s="108">
        <v>962</v>
      </c>
      <c r="D19" s="108">
        <v>75</v>
      </c>
      <c r="E19" s="108">
        <v>156</v>
      </c>
      <c r="F19" s="108">
        <v>399</v>
      </c>
      <c r="G19" s="108">
        <v>138</v>
      </c>
      <c r="H19" s="108">
        <v>242</v>
      </c>
      <c r="I19" s="108">
        <v>363</v>
      </c>
      <c r="J19" s="108">
        <v>217</v>
      </c>
      <c r="K19" s="108">
        <v>182</v>
      </c>
      <c r="L19" s="108">
        <v>52</v>
      </c>
      <c r="M19" s="108">
        <v>511</v>
      </c>
      <c r="N19" s="108">
        <v>192</v>
      </c>
      <c r="O19" s="108">
        <v>533</v>
      </c>
      <c r="P19" s="108">
        <v>0</v>
      </c>
      <c r="Q19" s="108">
        <v>1</v>
      </c>
      <c r="R19" s="108">
        <v>204</v>
      </c>
      <c r="S19" s="108">
        <v>32</v>
      </c>
      <c r="T19" s="108">
        <v>0</v>
      </c>
      <c r="U19" s="108">
        <v>0</v>
      </c>
      <c r="V19" s="108">
        <v>0</v>
      </c>
      <c r="W19" s="108">
        <v>1</v>
      </c>
      <c r="X19" s="120">
        <v>203.20550000000003</v>
      </c>
      <c r="Y19" s="120">
        <v>188.67849999999999</v>
      </c>
      <c r="Z19" s="120">
        <v>13.287</v>
      </c>
      <c r="AA19" s="120">
        <v>1.24</v>
      </c>
      <c r="AB19" s="121">
        <v>0</v>
      </c>
      <c r="AC19" s="120">
        <v>42.15690000000001</v>
      </c>
      <c r="AD19" s="120">
        <v>37.6709</v>
      </c>
      <c r="AE19" s="120">
        <v>4.246</v>
      </c>
      <c r="AF19" s="120">
        <v>0.24</v>
      </c>
      <c r="AG19" s="121">
        <v>0</v>
      </c>
      <c r="AH19" s="120"/>
      <c r="AJ19" s="76">
        <v>161.04860000000002</v>
      </c>
      <c r="AK19" s="77">
        <f t="shared" si="0"/>
        <v>0</v>
      </c>
      <c r="AL19" s="76">
        <v>151.0076</v>
      </c>
      <c r="AM19" s="77">
        <f t="shared" si="1"/>
        <v>0</v>
      </c>
      <c r="AN19" s="76">
        <v>9.041</v>
      </c>
      <c r="AO19" s="77">
        <f t="shared" si="2"/>
        <v>0</v>
      </c>
      <c r="AP19" s="76">
        <v>1</v>
      </c>
      <c r="AQ19" s="77">
        <f t="shared" si="3"/>
        <v>0</v>
      </c>
      <c r="AR19" s="76">
        <v>470</v>
      </c>
      <c r="AS19" s="78">
        <f t="shared" si="4"/>
        <v>0</v>
      </c>
      <c r="AT19" s="76">
        <v>963</v>
      </c>
      <c r="AU19" s="78">
        <f t="shared" si="5"/>
        <v>0</v>
      </c>
      <c r="AV19">
        <f t="shared" si="6"/>
        <v>0</v>
      </c>
    </row>
    <row r="20" spans="1:48" s="30" customFormat="1" ht="21" customHeight="1">
      <c r="A20" s="63" t="s">
        <v>88</v>
      </c>
      <c r="B20" s="108">
        <v>209</v>
      </c>
      <c r="C20" s="108">
        <v>353</v>
      </c>
      <c r="D20" s="108">
        <v>59</v>
      </c>
      <c r="E20" s="134">
        <v>118</v>
      </c>
      <c r="F20" s="134">
        <v>135</v>
      </c>
      <c r="G20" s="108">
        <v>62</v>
      </c>
      <c r="H20" s="108">
        <v>84</v>
      </c>
      <c r="I20" s="108">
        <v>169</v>
      </c>
      <c r="J20" s="108">
        <v>35</v>
      </c>
      <c r="K20" s="108">
        <v>65</v>
      </c>
      <c r="L20" s="108">
        <v>105</v>
      </c>
      <c r="M20" s="108">
        <v>148</v>
      </c>
      <c r="N20" s="108">
        <v>44</v>
      </c>
      <c r="O20" s="108">
        <v>221</v>
      </c>
      <c r="P20" s="108"/>
      <c r="Q20" s="108"/>
      <c r="R20" s="108">
        <v>88</v>
      </c>
      <c r="S20" s="108"/>
      <c r="T20" s="108">
        <v>4</v>
      </c>
      <c r="U20" s="108">
        <v>9</v>
      </c>
      <c r="V20" s="108"/>
      <c r="W20" s="108"/>
      <c r="X20" s="120">
        <v>76.0987</v>
      </c>
      <c r="Y20" s="120">
        <v>70.8055</v>
      </c>
      <c r="Z20" s="120">
        <v>4.7832</v>
      </c>
      <c r="AA20" s="120">
        <v>0.51</v>
      </c>
      <c r="AB20" s="120"/>
      <c r="AC20" s="120">
        <v>16.0005</v>
      </c>
      <c r="AD20" s="120">
        <v>14.3781</v>
      </c>
      <c r="AE20" s="120">
        <v>1.5224</v>
      </c>
      <c r="AF20" s="120">
        <v>0.1</v>
      </c>
      <c r="AG20" s="120"/>
      <c r="AH20" s="120"/>
      <c r="AJ20" s="76">
        <v>60.098200000000006</v>
      </c>
      <c r="AK20" s="77">
        <f t="shared" si="0"/>
        <v>0</v>
      </c>
      <c r="AL20" s="76">
        <v>56.427400000000006</v>
      </c>
      <c r="AM20" s="77">
        <f t="shared" si="1"/>
        <v>0</v>
      </c>
      <c r="AN20" s="76">
        <v>3.2607999999999997</v>
      </c>
      <c r="AO20" s="77">
        <f t="shared" si="2"/>
        <v>0</v>
      </c>
      <c r="AP20" s="76">
        <v>0.41</v>
      </c>
      <c r="AQ20" s="77">
        <f t="shared" si="3"/>
        <v>0</v>
      </c>
      <c r="AR20" s="76">
        <v>205</v>
      </c>
      <c r="AS20" s="78">
        <f t="shared" si="4"/>
        <v>0</v>
      </c>
      <c r="AT20" s="76">
        <v>344</v>
      </c>
      <c r="AU20" s="78">
        <f t="shared" si="5"/>
        <v>0</v>
      </c>
      <c r="AV20">
        <f t="shared" si="6"/>
        <v>0</v>
      </c>
    </row>
    <row r="21" spans="1:48" s="30" customFormat="1" ht="21" customHeight="1">
      <c r="A21" s="63" t="s">
        <v>89</v>
      </c>
      <c r="B21" s="108">
        <v>103</v>
      </c>
      <c r="C21" s="108">
        <v>225</v>
      </c>
      <c r="D21" s="108">
        <v>13</v>
      </c>
      <c r="E21" s="108">
        <v>44</v>
      </c>
      <c r="F21" s="108">
        <v>108</v>
      </c>
      <c r="G21" s="108">
        <v>40</v>
      </c>
      <c r="H21" s="108">
        <v>70</v>
      </c>
      <c r="I21" s="108">
        <v>82</v>
      </c>
      <c r="J21" s="108">
        <v>32</v>
      </c>
      <c r="K21" s="108">
        <v>45</v>
      </c>
      <c r="L21" s="108">
        <v>27</v>
      </c>
      <c r="M21" s="108">
        <v>121</v>
      </c>
      <c r="N21" s="108">
        <v>24</v>
      </c>
      <c r="O21" s="108">
        <v>127</v>
      </c>
      <c r="P21" s="108"/>
      <c r="Q21" s="108"/>
      <c r="R21" s="108">
        <v>64</v>
      </c>
      <c r="S21" s="108">
        <v>10</v>
      </c>
      <c r="T21" s="108"/>
      <c r="U21" s="108"/>
      <c r="V21" s="108"/>
      <c r="W21" s="108"/>
      <c r="X21" s="106">
        <v>46.8949</v>
      </c>
      <c r="Y21" s="106">
        <v>43.5157</v>
      </c>
      <c r="Z21" s="106">
        <v>3.1492</v>
      </c>
      <c r="AA21" s="106">
        <v>0.23</v>
      </c>
      <c r="AB21" s="106"/>
      <c r="AC21" s="106">
        <v>9.6495</v>
      </c>
      <c r="AD21" s="106">
        <v>8.6063</v>
      </c>
      <c r="AE21" s="106">
        <v>1.0032</v>
      </c>
      <c r="AF21" s="106">
        <v>0.04</v>
      </c>
      <c r="AG21" s="106"/>
      <c r="AH21" s="106">
        <v>382.5</v>
      </c>
      <c r="AJ21" s="76">
        <v>37.2454</v>
      </c>
      <c r="AK21" s="77">
        <f t="shared" si="0"/>
        <v>0</v>
      </c>
      <c r="AL21" s="76">
        <v>34.9094</v>
      </c>
      <c r="AM21" s="77">
        <f t="shared" si="1"/>
        <v>0</v>
      </c>
      <c r="AN21" s="76">
        <v>2.146</v>
      </c>
      <c r="AO21" s="77">
        <f t="shared" si="2"/>
        <v>0</v>
      </c>
      <c r="AP21" s="76">
        <v>0.19</v>
      </c>
      <c r="AQ21" s="77">
        <f t="shared" si="3"/>
        <v>0</v>
      </c>
      <c r="AR21" s="76">
        <v>103</v>
      </c>
      <c r="AS21" s="78">
        <f t="shared" si="4"/>
        <v>0</v>
      </c>
      <c r="AT21" s="76">
        <v>225</v>
      </c>
      <c r="AU21" s="78">
        <f t="shared" si="5"/>
        <v>0</v>
      </c>
      <c r="AV21">
        <f t="shared" si="6"/>
        <v>0</v>
      </c>
    </row>
    <row r="22" spans="1:48" s="30" customFormat="1" ht="21" customHeight="1">
      <c r="A22" s="63" t="s">
        <v>79</v>
      </c>
      <c r="B22" s="108">
        <v>230</v>
      </c>
      <c r="C22" s="108">
        <v>417</v>
      </c>
      <c r="D22" s="108">
        <v>49</v>
      </c>
      <c r="E22" s="108">
        <v>82</v>
      </c>
      <c r="F22" s="108">
        <v>165</v>
      </c>
      <c r="G22" s="108">
        <v>5</v>
      </c>
      <c r="H22" s="108">
        <v>103</v>
      </c>
      <c r="I22" s="108">
        <v>172</v>
      </c>
      <c r="J22" s="108">
        <v>66</v>
      </c>
      <c r="K22" s="108">
        <v>63</v>
      </c>
      <c r="L22" s="108">
        <v>53</v>
      </c>
      <c r="M22" s="108">
        <v>235</v>
      </c>
      <c r="N22" s="108">
        <v>69</v>
      </c>
      <c r="O22" s="108">
        <v>196</v>
      </c>
      <c r="P22" s="108"/>
      <c r="Q22" s="108"/>
      <c r="R22" s="108">
        <v>103</v>
      </c>
      <c r="S22" s="108">
        <v>49</v>
      </c>
      <c r="T22" s="108"/>
      <c r="U22" s="108"/>
      <c r="V22" s="108"/>
      <c r="W22" s="108">
        <v>1</v>
      </c>
      <c r="X22" s="106">
        <v>90.59009999999998</v>
      </c>
      <c r="Y22" s="106">
        <v>84.4258</v>
      </c>
      <c r="Z22" s="106">
        <v>5.894299999999999</v>
      </c>
      <c r="AA22" s="106">
        <v>0.27</v>
      </c>
      <c r="AB22" s="106"/>
      <c r="AC22" s="106">
        <v>18.5251</v>
      </c>
      <c r="AD22" s="106">
        <v>16.5907</v>
      </c>
      <c r="AE22" s="106">
        <v>1.8744</v>
      </c>
      <c r="AF22" s="106">
        <v>0.06</v>
      </c>
      <c r="AG22" s="106"/>
      <c r="AH22" s="106"/>
      <c r="AJ22" s="76">
        <v>72.06499999999998</v>
      </c>
      <c r="AK22" s="77">
        <f t="shared" si="0"/>
        <v>0</v>
      </c>
      <c r="AL22" s="76">
        <v>67.8351</v>
      </c>
      <c r="AM22" s="77">
        <f t="shared" si="1"/>
        <v>0</v>
      </c>
      <c r="AN22" s="76">
        <v>4.0199</v>
      </c>
      <c r="AO22" s="77">
        <f t="shared" si="2"/>
        <v>0</v>
      </c>
      <c r="AP22" s="76">
        <v>0.21000000000000002</v>
      </c>
      <c r="AQ22" s="77">
        <f t="shared" si="3"/>
        <v>0</v>
      </c>
      <c r="AR22" s="76">
        <v>230</v>
      </c>
      <c r="AS22" s="78">
        <f t="shared" si="4"/>
        <v>0</v>
      </c>
      <c r="AT22" s="76">
        <v>418</v>
      </c>
      <c r="AU22" s="78">
        <f t="shared" si="5"/>
        <v>0</v>
      </c>
      <c r="AV22">
        <f t="shared" si="6"/>
        <v>0</v>
      </c>
    </row>
    <row r="23" spans="1:48" s="30" customFormat="1" ht="21" customHeight="1">
      <c r="A23" s="63" t="s">
        <v>80</v>
      </c>
      <c r="B23" s="112">
        <v>2</v>
      </c>
      <c r="C23" s="112">
        <v>4</v>
      </c>
      <c r="D23" s="112">
        <v>0</v>
      </c>
      <c r="E23" s="112">
        <v>0</v>
      </c>
      <c r="F23" s="112">
        <v>3</v>
      </c>
      <c r="G23" s="112">
        <v>1</v>
      </c>
      <c r="H23" s="112">
        <v>1</v>
      </c>
      <c r="I23" s="112">
        <v>1</v>
      </c>
      <c r="J23" s="112">
        <v>1</v>
      </c>
      <c r="K23" s="112">
        <v>1</v>
      </c>
      <c r="L23" s="112">
        <v>1</v>
      </c>
      <c r="M23" s="112">
        <v>1</v>
      </c>
      <c r="N23" s="112">
        <v>0</v>
      </c>
      <c r="O23" s="112">
        <v>1</v>
      </c>
      <c r="P23" s="112">
        <v>1</v>
      </c>
      <c r="Q23" s="112">
        <v>0</v>
      </c>
      <c r="R23" s="112">
        <v>1</v>
      </c>
      <c r="S23" s="112">
        <v>1</v>
      </c>
      <c r="T23" s="112">
        <v>0</v>
      </c>
      <c r="U23" s="112">
        <v>0</v>
      </c>
      <c r="V23" s="112">
        <v>0</v>
      </c>
      <c r="W23" s="112">
        <v>0</v>
      </c>
      <c r="X23" s="112">
        <v>0.7927000000000001</v>
      </c>
      <c r="Y23" s="112">
        <v>0.7375</v>
      </c>
      <c r="Z23" s="112">
        <v>0.0552</v>
      </c>
      <c r="AA23" s="112">
        <v>0</v>
      </c>
      <c r="AB23" s="112">
        <v>0</v>
      </c>
      <c r="AC23" s="112">
        <v>0.1651</v>
      </c>
      <c r="AD23" s="112">
        <v>0.1475</v>
      </c>
      <c r="AE23" s="112">
        <v>0.0176</v>
      </c>
      <c r="AF23" s="112">
        <v>0</v>
      </c>
      <c r="AG23" s="112">
        <v>0</v>
      </c>
      <c r="AH23" s="108"/>
      <c r="AJ23" s="76">
        <v>0.6275999999999999</v>
      </c>
      <c r="AK23" s="77">
        <f t="shared" si="0"/>
        <v>0</v>
      </c>
      <c r="AL23" s="76">
        <v>0.59</v>
      </c>
      <c r="AM23" s="77">
        <f t="shared" si="1"/>
        <v>0</v>
      </c>
      <c r="AN23" s="76">
        <v>0.0376</v>
      </c>
      <c r="AO23" s="77">
        <f t="shared" si="2"/>
        <v>0</v>
      </c>
      <c r="AP23" s="76">
        <v>0</v>
      </c>
      <c r="AQ23" s="77">
        <f t="shared" si="3"/>
        <v>0</v>
      </c>
      <c r="AR23" s="76">
        <v>2</v>
      </c>
      <c r="AS23" s="78">
        <f t="shared" si="4"/>
        <v>0</v>
      </c>
      <c r="AT23" s="76">
        <v>4</v>
      </c>
      <c r="AU23" s="78">
        <f t="shared" si="5"/>
        <v>0</v>
      </c>
      <c r="AV23">
        <f t="shared" si="6"/>
        <v>0</v>
      </c>
    </row>
    <row r="24" spans="1:48" s="30" customFormat="1" ht="21" customHeight="1">
      <c r="A24" s="63" t="s">
        <v>81</v>
      </c>
      <c r="B24" s="69">
        <f>SUM(B9:B23)</f>
        <v>3211</v>
      </c>
      <c r="C24" s="69">
        <f aca="true" t="shared" si="7" ref="C24:AG24">SUM(C9:C23)</f>
        <v>6126</v>
      </c>
      <c r="D24" s="69">
        <f t="shared" si="7"/>
        <v>652</v>
      </c>
      <c r="E24" s="69">
        <f t="shared" si="7"/>
        <v>1308</v>
      </c>
      <c r="F24" s="69">
        <f t="shared" si="7"/>
        <v>2466</v>
      </c>
      <c r="G24" s="69">
        <f t="shared" si="7"/>
        <v>1053</v>
      </c>
      <c r="H24" s="69">
        <f t="shared" si="7"/>
        <v>1368</v>
      </c>
      <c r="I24" s="69">
        <f t="shared" si="7"/>
        <v>2509</v>
      </c>
      <c r="J24" s="69">
        <f t="shared" si="7"/>
        <v>1010</v>
      </c>
      <c r="K24" s="69">
        <f t="shared" si="7"/>
        <v>1275</v>
      </c>
      <c r="L24" s="69">
        <f t="shared" si="7"/>
        <v>1109</v>
      </c>
      <c r="M24" s="69">
        <f t="shared" si="7"/>
        <v>2732</v>
      </c>
      <c r="N24" s="69">
        <f t="shared" si="7"/>
        <v>1002</v>
      </c>
      <c r="O24" s="69">
        <f t="shared" si="7"/>
        <v>3583</v>
      </c>
      <c r="P24" s="69">
        <f t="shared" si="7"/>
        <v>14</v>
      </c>
      <c r="Q24" s="69">
        <f t="shared" si="7"/>
        <v>1</v>
      </c>
      <c r="R24" s="69">
        <f t="shared" si="7"/>
        <v>1352</v>
      </c>
      <c r="S24" s="69">
        <f t="shared" si="7"/>
        <v>174</v>
      </c>
      <c r="T24" s="69">
        <f t="shared" si="7"/>
        <v>9</v>
      </c>
      <c r="U24" s="69">
        <f t="shared" si="7"/>
        <v>18</v>
      </c>
      <c r="V24" s="69">
        <f t="shared" si="7"/>
        <v>5</v>
      </c>
      <c r="W24" s="69">
        <f t="shared" si="7"/>
        <v>10</v>
      </c>
      <c r="X24" s="69">
        <f t="shared" si="7"/>
        <v>1280.9882999999998</v>
      </c>
      <c r="Y24" s="69">
        <f t="shared" si="7"/>
        <v>1188.5845</v>
      </c>
      <c r="Z24" s="69">
        <f t="shared" si="7"/>
        <v>85.2738</v>
      </c>
      <c r="AA24" s="69">
        <f t="shared" si="7"/>
        <v>7.130000000000001</v>
      </c>
      <c r="AB24" s="69">
        <f t="shared" si="7"/>
        <v>0</v>
      </c>
      <c r="AC24" s="69">
        <f t="shared" si="7"/>
        <v>265.13239999999996</v>
      </c>
      <c r="AD24" s="69">
        <f t="shared" si="7"/>
        <v>236.538</v>
      </c>
      <c r="AE24" s="69">
        <f t="shared" si="7"/>
        <v>27.17440000000001</v>
      </c>
      <c r="AF24" s="69">
        <f t="shared" si="7"/>
        <v>1.4200000000000004</v>
      </c>
      <c r="AG24" s="69">
        <f t="shared" si="7"/>
        <v>0</v>
      </c>
      <c r="AH24" s="69">
        <v>432</v>
      </c>
      <c r="AJ24" s="79">
        <v>1015.8559</v>
      </c>
      <c r="AK24" s="77">
        <f t="shared" si="0"/>
        <v>0</v>
      </c>
      <c r="AL24" s="79">
        <v>952.0465</v>
      </c>
      <c r="AM24" s="77">
        <f t="shared" si="1"/>
        <v>0</v>
      </c>
      <c r="AN24" s="79">
        <v>58.09940000000001</v>
      </c>
      <c r="AO24" s="77">
        <f t="shared" si="2"/>
        <v>0</v>
      </c>
      <c r="AP24" s="79">
        <v>5.710000000000001</v>
      </c>
      <c r="AQ24" s="77">
        <f t="shared" si="3"/>
        <v>0</v>
      </c>
      <c r="AR24" s="79">
        <v>3207</v>
      </c>
      <c r="AS24" s="78">
        <f t="shared" si="4"/>
        <v>0</v>
      </c>
      <c r="AT24" s="79">
        <v>6118</v>
      </c>
      <c r="AU24" s="78">
        <f t="shared" si="5"/>
        <v>0</v>
      </c>
      <c r="AV24">
        <f t="shared" si="6"/>
        <v>0</v>
      </c>
    </row>
    <row r="25" spans="1:34" ht="60.75" customHeight="1">
      <c r="A25" s="159" t="s">
        <v>48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</sheetData>
  <sheetProtection/>
  <mergeCells count="27">
    <mergeCell ref="A25:AH25"/>
    <mergeCell ref="N5:S5"/>
    <mergeCell ref="T5:W5"/>
    <mergeCell ref="X5:X6"/>
    <mergeCell ref="Y5:AB5"/>
    <mergeCell ref="AC5:AC6"/>
    <mergeCell ref="AD5:AG5"/>
    <mergeCell ref="AF4:AH4"/>
    <mergeCell ref="A5:A7"/>
    <mergeCell ref="B5:B6"/>
    <mergeCell ref="C5:C6"/>
    <mergeCell ref="D5:E5"/>
    <mergeCell ref="F5:I5"/>
    <mergeCell ref="J5:M5"/>
    <mergeCell ref="AH5:AH6"/>
    <mergeCell ref="T6:U6"/>
    <mergeCell ref="V6:W6"/>
    <mergeCell ref="AJ5:AJ6"/>
    <mergeCell ref="AT5:AT6"/>
    <mergeCell ref="AR5:AR6"/>
    <mergeCell ref="A2:AH2"/>
    <mergeCell ref="A3:AH3"/>
    <mergeCell ref="A4:C4"/>
    <mergeCell ref="H4:K4"/>
    <mergeCell ref="N4:Q4"/>
    <mergeCell ref="U4:X4"/>
    <mergeCell ref="AA4:AC4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zoomScale="85" zoomScaleNormal="85" zoomScaleSheetLayoutView="100" zoomScalePageLayoutView="0" workbookViewId="0" topLeftCell="A1">
      <selection activeCell="V15" sqref="V15"/>
    </sheetView>
  </sheetViews>
  <sheetFormatPr defaultColWidth="9.00390625" defaultRowHeight="14.25"/>
  <cols>
    <col min="1" max="1" width="8.375" style="4" customWidth="1"/>
    <col min="2" max="2" width="5.875" style="4" customWidth="1"/>
    <col min="3" max="3" width="5.125" style="4" customWidth="1"/>
    <col min="4" max="9" width="5.875" style="4" customWidth="1"/>
    <col min="10" max="10" width="6.625" style="4" customWidth="1"/>
    <col min="11" max="12" width="5.875" style="4" customWidth="1"/>
    <col min="13" max="13" width="6.625" style="4" customWidth="1"/>
    <col min="14" max="15" width="5.875" style="4" customWidth="1"/>
    <col min="16" max="16" width="7.375" style="4" customWidth="1"/>
    <col min="17" max="17" width="5.875" style="4" customWidth="1"/>
    <col min="18" max="18" width="6.75390625" style="4" customWidth="1"/>
    <col min="19" max="19" width="11.625" style="4" customWidth="1"/>
    <col min="20" max="20" width="11.25390625" style="4" customWidth="1"/>
    <col min="21" max="21" width="11.625" style="4" customWidth="1"/>
    <col min="22" max="23" width="7.75390625" style="4" customWidth="1"/>
    <col min="24" max="24" width="10.125" style="4" customWidth="1"/>
    <col min="25" max="25" width="10.375" style="4" customWidth="1"/>
    <col min="26" max="26" width="10.125" style="4" customWidth="1"/>
    <col min="27" max="27" width="9.00390625" style="4" customWidth="1"/>
    <col min="28" max="28" width="9.50390625" style="4" customWidth="1"/>
    <col min="29" max="29" width="8.625" style="4" customWidth="1"/>
    <col min="30" max="39" width="9.00390625" style="4" customWidth="1"/>
    <col min="40" max="16384" width="9.00390625" style="1" customWidth="1"/>
  </cols>
  <sheetData>
    <row r="1" spans="1:27" ht="24.75" customHeight="1">
      <c r="A1" s="161" t="s">
        <v>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21.75" customHeight="1">
      <c r="A2" s="162" t="s">
        <v>103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42" ht="14.25" customHeight="1">
      <c r="A3" s="160" t="s">
        <v>50</v>
      </c>
      <c r="B3" s="160" t="s">
        <v>51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3" t="s">
        <v>52</v>
      </c>
      <c r="T3" s="163"/>
      <c r="U3" s="163"/>
      <c r="V3" s="163"/>
      <c r="W3" s="163"/>
      <c r="X3" s="163"/>
      <c r="Y3" s="163"/>
      <c r="Z3" s="163"/>
      <c r="AA3" s="163"/>
      <c r="AB3" s="168" t="s">
        <v>107</v>
      </c>
      <c r="AC3" s="168" t="s">
        <v>53</v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175" t="s">
        <v>53</v>
      </c>
      <c r="AP3" s="4"/>
    </row>
    <row r="4" spans="1:42" ht="13.5" customHeight="1">
      <c r="A4" s="160"/>
      <c r="B4" s="160" t="s">
        <v>54</v>
      </c>
      <c r="C4" s="160" t="s">
        <v>55</v>
      </c>
      <c r="D4" s="160"/>
      <c r="E4" s="160"/>
      <c r="F4" s="160"/>
      <c r="G4" s="160"/>
      <c r="H4" s="160"/>
      <c r="I4" s="160" t="s">
        <v>56</v>
      </c>
      <c r="J4" s="160"/>
      <c r="K4" s="160"/>
      <c r="L4" s="160"/>
      <c r="M4" s="160"/>
      <c r="N4" s="160"/>
      <c r="O4" s="160" t="s">
        <v>57</v>
      </c>
      <c r="P4" s="160"/>
      <c r="Q4" s="160"/>
      <c r="R4" s="160"/>
      <c r="S4" s="164" t="s">
        <v>58</v>
      </c>
      <c r="T4" s="165"/>
      <c r="U4" s="165"/>
      <c r="V4" s="165"/>
      <c r="W4" s="169"/>
      <c r="X4" s="164" t="s">
        <v>59</v>
      </c>
      <c r="Y4" s="165"/>
      <c r="Z4" s="165"/>
      <c r="AA4" s="160" t="s">
        <v>60</v>
      </c>
      <c r="AB4" s="168"/>
      <c r="AC4" s="168"/>
      <c r="AE4" s="176" t="s">
        <v>58</v>
      </c>
      <c r="AF4" s="177"/>
      <c r="AG4" s="177"/>
      <c r="AH4" s="177"/>
      <c r="AI4" s="177"/>
      <c r="AJ4" s="177"/>
      <c r="AK4" s="177"/>
      <c r="AL4" s="177"/>
      <c r="AM4" s="178"/>
      <c r="AN4" s="80"/>
      <c r="AO4" s="175"/>
      <c r="AP4" s="4"/>
    </row>
    <row r="5" spans="1:42" ht="18.75" customHeight="1">
      <c r="A5" s="160"/>
      <c r="B5" s="160"/>
      <c r="C5" s="160" t="s">
        <v>61</v>
      </c>
      <c r="D5" s="160"/>
      <c r="E5" s="160"/>
      <c r="F5" s="160" t="s">
        <v>62</v>
      </c>
      <c r="G5" s="160"/>
      <c r="H5" s="160"/>
      <c r="I5" s="160" t="s">
        <v>61</v>
      </c>
      <c r="J5" s="160"/>
      <c r="K5" s="160"/>
      <c r="L5" s="160" t="s">
        <v>62</v>
      </c>
      <c r="M5" s="160"/>
      <c r="N5" s="160"/>
      <c r="O5" s="160" t="s">
        <v>16</v>
      </c>
      <c r="P5" s="160" t="s">
        <v>17</v>
      </c>
      <c r="Q5" s="160" t="s">
        <v>18</v>
      </c>
      <c r="R5" s="160" t="s">
        <v>19</v>
      </c>
      <c r="S5" s="163" t="s">
        <v>54</v>
      </c>
      <c r="T5" s="166" t="s">
        <v>63</v>
      </c>
      <c r="U5" s="166" t="s">
        <v>64</v>
      </c>
      <c r="V5" s="166" t="s">
        <v>65</v>
      </c>
      <c r="W5" s="166" t="s">
        <v>66</v>
      </c>
      <c r="X5" s="166" t="s">
        <v>54</v>
      </c>
      <c r="Y5" s="166" t="s">
        <v>63</v>
      </c>
      <c r="Z5" s="166" t="s">
        <v>64</v>
      </c>
      <c r="AA5" s="160"/>
      <c r="AB5" s="168"/>
      <c r="AC5" s="168"/>
      <c r="AE5" s="179" t="s">
        <v>54</v>
      </c>
      <c r="AF5" s="81"/>
      <c r="AG5" s="174" t="s">
        <v>63</v>
      </c>
      <c r="AH5" s="82"/>
      <c r="AI5" s="174" t="s">
        <v>64</v>
      </c>
      <c r="AJ5" s="82"/>
      <c r="AK5" s="174" t="s">
        <v>65</v>
      </c>
      <c r="AL5" s="82"/>
      <c r="AM5" s="174" t="s">
        <v>66</v>
      </c>
      <c r="AN5" s="80"/>
      <c r="AO5" s="175"/>
      <c r="AP5" s="4"/>
    </row>
    <row r="6" spans="1:42" ht="27" customHeight="1">
      <c r="A6" s="160"/>
      <c r="B6" s="160"/>
      <c r="C6" s="5" t="s">
        <v>67</v>
      </c>
      <c r="D6" s="5" t="s">
        <v>68</v>
      </c>
      <c r="E6" s="5" t="s">
        <v>69</v>
      </c>
      <c r="F6" s="5" t="s">
        <v>67</v>
      </c>
      <c r="G6" s="5" t="s">
        <v>68</v>
      </c>
      <c r="H6" s="5" t="s">
        <v>69</v>
      </c>
      <c r="I6" s="5" t="s">
        <v>67</v>
      </c>
      <c r="J6" s="5" t="s">
        <v>68</v>
      </c>
      <c r="K6" s="5" t="s">
        <v>69</v>
      </c>
      <c r="L6" s="5" t="s">
        <v>67</v>
      </c>
      <c r="M6" s="5" t="s">
        <v>68</v>
      </c>
      <c r="N6" s="5" t="s">
        <v>69</v>
      </c>
      <c r="O6" s="160"/>
      <c r="P6" s="160"/>
      <c r="Q6" s="160"/>
      <c r="R6" s="160"/>
      <c r="S6" s="163"/>
      <c r="T6" s="166"/>
      <c r="U6" s="166"/>
      <c r="V6" s="166"/>
      <c r="W6" s="166"/>
      <c r="X6" s="166"/>
      <c r="Y6" s="166"/>
      <c r="Z6" s="166"/>
      <c r="AA6" s="160"/>
      <c r="AB6" s="168"/>
      <c r="AC6" s="168"/>
      <c r="AE6" s="179"/>
      <c r="AF6" s="81"/>
      <c r="AG6" s="174"/>
      <c r="AH6" s="82"/>
      <c r="AI6" s="174"/>
      <c r="AJ6" s="82"/>
      <c r="AK6" s="174"/>
      <c r="AL6" s="82"/>
      <c r="AM6" s="174"/>
      <c r="AN6" s="80"/>
      <c r="AO6" s="175"/>
      <c r="AP6" s="4"/>
    </row>
    <row r="7" spans="1:42" ht="38.25" customHeight="1">
      <c r="A7" s="160"/>
      <c r="B7" s="6" t="s">
        <v>37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  <c r="N7" s="6" t="s">
        <v>37</v>
      </c>
      <c r="O7" s="6" t="s">
        <v>37</v>
      </c>
      <c r="P7" s="6" t="s">
        <v>37</v>
      </c>
      <c r="Q7" s="6" t="s">
        <v>37</v>
      </c>
      <c r="R7" s="6" t="s">
        <v>37</v>
      </c>
      <c r="S7" s="22" t="s">
        <v>38</v>
      </c>
      <c r="T7" s="22" t="s">
        <v>38</v>
      </c>
      <c r="U7" s="22" t="s">
        <v>38</v>
      </c>
      <c r="V7" s="22" t="s">
        <v>38</v>
      </c>
      <c r="W7" s="22" t="s">
        <v>38</v>
      </c>
      <c r="X7" s="22" t="s">
        <v>38</v>
      </c>
      <c r="Y7" s="22" t="s">
        <v>38</v>
      </c>
      <c r="Z7" s="22" t="s">
        <v>38</v>
      </c>
      <c r="AA7" s="6" t="s">
        <v>39</v>
      </c>
      <c r="AB7" s="22" t="s">
        <v>38</v>
      </c>
      <c r="AC7" s="22" t="s">
        <v>38</v>
      </c>
      <c r="AE7" s="83" t="s">
        <v>38</v>
      </c>
      <c r="AF7" s="83"/>
      <c r="AG7" s="83" t="s">
        <v>38</v>
      </c>
      <c r="AH7" s="83"/>
      <c r="AI7" s="83" t="s">
        <v>38</v>
      </c>
      <c r="AJ7" s="83"/>
      <c r="AK7" s="83" t="s">
        <v>38</v>
      </c>
      <c r="AL7" s="83"/>
      <c r="AM7" s="83" t="s">
        <v>38</v>
      </c>
      <c r="AN7" s="80"/>
      <c r="AO7" s="83" t="s">
        <v>38</v>
      </c>
      <c r="AP7" s="4"/>
    </row>
    <row r="8" spans="1:42" ht="27.75" customHeight="1">
      <c r="A8" s="7" t="s">
        <v>40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8">
        <v>14</v>
      </c>
      <c r="P8" s="8">
        <v>15</v>
      </c>
      <c r="Q8" s="8">
        <v>16</v>
      </c>
      <c r="R8" s="8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  <c r="AE8" s="84">
        <v>18</v>
      </c>
      <c r="AF8" s="84"/>
      <c r="AG8" s="84">
        <v>19</v>
      </c>
      <c r="AH8" s="84"/>
      <c r="AI8" s="84">
        <v>20</v>
      </c>
      <c r="AJ8" s="84"/>
      <c r="AK8" s="84">
        <v>21</v>
      </c>
      <c r="AL8" s="84"/>
      <c r="AM8" s="84">
        <v>22</v>
      </c>
      <c r="AN8" s="80"/>
      <c r="AO8" s="84">
        <v>28</v>
      </c>
      <c r="AP8" s="4"/>
    </row>
    <row r="9" spans="1:43" s="2" customFormat="1" ht="30" customHeight="1">
      <c r="A9" s="64" t="s">
        <v>73</v>
      </c>
      <c r="B9" s="105">
        <v>37</v>
      </c>
      <c r="C9" s="105">
        <v>8</v>
      </c>
      <c r="D9" s="105">
        <v>2</v>
      </c>
      <c r="E9" s="105">
        <v>0</v>
      </c>
      <c r="F9" s="105">
        <v>0</v>
      </c>
      <c r="G9" s="105">
        <v>1</v>
      </c>
      <c r="H9" s="105">
        <v>1</v>
      </c>
      <c r="I9" s="105">
        <v>10</v>
      </c>
      <c r="J9" s="105">
        <v>6</v>
      </c>
      <c r="K9" s="105">
        <v>2</v>
      </c>
      <c r="L9" s="105">
        <v>1</v>
      </c>
      <c r="M9" s="105">
        <v>4</v>
      </c>
      <c r="N9" s="105">
        <v>2</v>
      </c>
      <c r="O9" s="122">
        <v>4</v>
      </c>
      <c r="P9" s="122">
        <v>18</v>
      </c>
      <c r="Q9" s="122">
        <v>1</v>
      </c>
      <c r="R9" s="122">
        <v>24</v>
      </c>
      <c r="S9" s="85">
        <v>22.92</v>
      </c>
      <c r="T9" s="85">
        <v>16.52</v>
      </c>
      <c r="U9" s="85">
        <v>6.4</v>
      </c>
      <c r="V9" s="85">
        <v>0</v>
      </c>
      <c r="W9" s="85">
        <v>0</v>
      </c>
      <c r="X9" s="85">
        <v>4.4616</v>
      </c>
      <c r="Y9" s="85">
        <v>3.22</v>
      </c>
      <c r="Z9" s="85">
        <v>1.2416</v>
      </c>
      <c r="AA9" s="85">
        <v>1205.83</v>
      </c>
      <c r="AB9" s="85">
        <v>0.1628</v>
      </c>
      <c r="AC9" s="85">
        <v>0.5106</v>
      </c>
      <c r="AE9" s="85">
        <v>18.4584</v>
      </c>
      <c r="AF9" s="86">
        <f>AE9+X9-S9</f>
        <v>0</v>
      </c>
      <c r="AG9" s="85">
        <v>13.3</v>
      </c>
      <c r="AH9" s="86">
        <f>AG9+Y9-T9</f>
        <v>0</v>
      </c>
      <c r="AI9" s="85">
        <v>5.1584</v>
      </c>
      <c r="AJ9" s="86">
        <f>AI9+Z9-U9</f>
        <v>0</v>
      </c>
      <c r="AK9" s="85"/>
      <c r="AL9" s="86">
        <f>AK9-V9</f>
        <v>0</v>
      </c>
      <c r="AM9" s="85"/>
      <c r="AN9" s="87">
        <f>AM9-W9</f>
        <v>0</v>
      </c>
      <c r="AO9" s="85">
        <v>0.3478</v>
      </c>
      <c r="AP9" s="87">
        <f>AO9+AB9-AC9</f>
        <v>0</v>
      </c>
      <c r="AQ9" s="2">
        <f>AF9-AH9-AJ9-AL9-AN9-AP9</f>
        <v>0</v>
      </c>
    </row>
    <row r="10" spans="1:43" s="2" customFormat="1" ht="30" customHeight="1">
      <c r="A10" s="64" t="s">
        <v>74</v>
      </c>
      <c r="B10" s="122">
        <v>91</v>
      </c>
      <c r="C10" s="122">
        <v>4</v>
      </c>
      <c r="D10" s="122">
        <v>1</v>
      </c>
      <c r="E10" s="122">
        <v>0</v>
      </c>
      <c r="F10" s="122">
        <v>0</v>
      </c>
      <c r="G10" s="122">
        <v>0</v>
      </c>
      <c r="H10" s="122">
        <v>0</v>
      </c>
      <c r="I10" s="122">
        <v>51</v>
      </c>
      <c r="J10" s="122">
        <v>9</v>
      </c>
      <c r="K10" s="122"/>
      <c r="L10" s="122">
        <v>5</v>
      </c>
      <c r="M10" s="122">
        <v>19</v>
      </c>
      <c r="N10" s="122">
        <v>2</v>
      </c>
      <c r="O10" s="122">
        <v>4</v>
      </c>
      <c r="P10" s="122">
        <v>74</v>
      </c>
      <c r="Q10" s="122">
        <v>0</v>
      </c>
      <c r="R10" s="122">
        <v>33</v>
      </c>
      <c r="S10" s="85">
        <v>54.4704</v>
      </c>
      <c r="T10" s="85">
        <v>41.44</v>
      </c>
      <c r="U10" s="85">
        <v>13.0304</v>
      </c>
      <c r="V10" s="85">
        <v>0</v>
      </c>
      <c r="W10" s="85"/>
      <c r="X10" s="85">
        <v>10.7628</v>
      </c>
      <c r="Y10" s="85">
        <v>8.19</v>
      </c>
      <c r="Z10" s="85">
        <v>2.5728</v>
      </c>
      <c r="AA10" s="85">
        <v>1136.7</v>
      </c>
      <c r="AB10" s="85">
        <v>0.4004</v>
      </c>
      <c r="AC10" s="85">
        <v>1.2746</v>
      </c>
      <c r="AE10" s="85">
        <v>43.7076</v>
      </c>
      <c r="AF10" s="86">
        <f aca="true" t="shared" si="0" ref="AF10:AF25">AE10+X10-S10</f>
        <v>0</v>
      </c>
      <c r="AG10" s="85">
        <v>33.25</v>
      </c>
      <c r="AH10" s="86">
        <f aca="true" t="shared" si="1" ref="AH10:AH25">AG10+Y10-T10</f>
        <v>0</v>
      </c>
      <c r="AI10" s="85">
        <v>10.4576</v>
      </c>
      <c r="AJ10" s="86">
        <f aca="true" t="shared" si="2" ref="AJ10:AJ25">AI10+Z10-U10</f>
        <v>0</v>
      </c>
      <c r="AK10" s="85"/>
      <c r="AL10" s="86">
        <f aca="true" t="shared" si="3" ref="AL10:AL25">AK10-V10</f>
        <v>0</v>
      </c>
      <c r="AM10" s="85"/>
      <c r="AN10" s="87">
        <f aca="true" t="shared" si="4" ref="AN10:AN25">AM10-W10</f>
        <v>0</v>
      </c>
      <c r="AO10" s="85">
        <v>0.8742</v>
      </c>
      <c r="AP10" s="87">
        <f aca="true" t="shared" si="5" ref="AP10:AP25">AO10+AB10-AC10</f>
        <v>0</v>
      </c>
      <c r="AQ10" s="2">
        <f aca="true" t="shared" si="6" ref="AQ10:AQ25">AF10-AH10-AJ10-AL10-AN10-AP10</f>
        <v>0</v>
      </c>
    </row>
    <row r="11" spans="1:43" s="2" customFormat="1" ht="30" customHeight="1">
      <c r="A11" s="64" t="s">
        <v>82</v>
      </c>
      <c r="B11" s="122">
        <v>61</v>
      </c>
      <c r="C11" s="122"/>
      <c r="D11" s="122">
        <v>1</v>
      </c>
      <c r="E11" s="122"/>
      <c r="F11" s="122"/>
      <c r="G11" s="122"/>
      <c r="H11" s="122"/>
      <c r="I11" s="122">
        <v>17</v>
      </c>
      <c r="J11" s="122">
        <v>25</v>
      </c>
      <c r="K11" s="122">
        <v>5</v>
      </c>
      <c r="L11" s="122">
        <v>1</v>
      </c>
      <c r="M11" s="122">
        <v>11</v>
      </c>
      <c r="N11" s="122">
        <v>1</v>
      </c>
      <c r="O11" s="122">
        <v>3</v>
      </c>
      <c r="P11" s="122">
        <v>50</v>
      </c>
      <c r="Q11" s="122">
        <v>0</v>
      </c>
      <c r="R11" s="122">
        <v>24</v>
      </c>
      <c r="S11" s="85">
        <v>36.6264</v>
      </c>
      <c r="T11" s="85">
        <v>25.9</v>
      </c>
      <c r="U11" s="85">
        <v>10.726399999999998</v>
      </c>
      <c r="V11" s="85">
        <v>0</v>
      </c>
      <c r="W11" s="85">
        <v>0</v>
      </c>
      <c r="X11" s="85">
        <v>7.3176</v>
      </c>
      <c r="Y11" s="85">
        <v>5.18</v>
      </c>
      <c r="Z11" s="85">
        <v>2.1376</v>
      </c>
      <c r="AA11" s="85">
        <v>1199.61</v>
      </c>
      <c r="AB11" s="85">
        <v>0.2684</v>
      </c>
      <c r="AC11" s="85">
        <v>0.839</v>
      </c>
      <c r="AE11" s="85">
        <v>29.308799999999998</v>
      </c>
      <c r="AF11" s="86">
        <f t="shared" si="0"/>
        <v>0</v>
      </c>
      <c r="AG11" s="85">
        <v>20.72</v>
      </c>
      <c r="AH11" s="86">
        <f t="shared" si="1"/>
        <v>0</v>
      </c>
      <c r="AI11" s="85">
        <v>8.588799999999999</v>
      </c>
      <c r="AJ11" s="86">
        <f t="shared" si="2"/>
        <v>0</v>
      </c>
      <c r="AK11" s="85"/>
      <c r="AL11" s="86">
        <f t="shared" si="3"/>
        <v>0</v>
      </c>
      <c r="AM11" s="85"/>
      <c r="AN11" s="87">
        <f t="shared" si="4"/>
        <v>0</v>
      </c>
      <c r="AO11" s="85">
        <v>0.5706</v>
      </c>
      <c r="AP11" s="87">
        <f t="shared" si="5"/>
        <v>0</v>
      </c>
      <c r="AQ11" s="2">
        <f t="shared" si="6"/>
        <v>0</v>
      </c>
    </row>
    <row r="12" spans="1:43" s="2" customFormat="1" ht="30" customHeight="1">
      <c r="A12" s="64" t="s">
        <v>76</v>
      </c>
      <c r="B12" s="122">
        <v>58</v>
      </c>
      <c r="C12" s="122">
        <v>1</v>
      </c>
      <c r="D12" s="122">
        <v>1</v>
      </c>
      <c r="E12" s="122">
        <v>0</v>
      </c>
      <c r="F12" s="122">
        <v>0</v>
      </c>
      <c r="G12" s="122">
        <v>2</v>
      </c>
      <c r="H12" s="122">
        <v>0</v>
      </c>
      <c r="I12" s="122">
        <v>10</v>
      </c>
      <c r="J12" s="122">
        <v>19</v>
      </c>
      <c r="K12" s="122">
        <v>4</v>
      </c>
      <c r="L12" s="122">
        <v>5</v>
      </c>
      <c r="M12" s="122">
        <v>13</v>
      </c>
      <c r="N12" s="122">
        <v>3</v>
      </c>
      <c r="O12" s="122">
        <v>0</v>
      </c>
      <c r="P12" s="122">
        <v>37</v>
      </c>
      <c r="Q12" s="122">
        <v>0</v>
      </c>
      <c r="R12" s="122">
        <v>38</v>
      </c>
      <c r="S12" s="85">
        <v>40.7388</v>
      </c>
      <c r="T12" s="85">
        <v>28.63</v>
      </c>
      <c r="U12" s="85">
        <v>12.1088</v>
      </c>
      <c r="V12" s="85">
        <v>0</v>
      </c>
      <c r="W12" s="85">
        <v>0</v>
      </c>
      <c r="X12" s="85">
        <v>8.0508</v>
      </c>
      <c r="Y12" s="85">
        <v>5.67</v>
      </c>
      <c r="Z12" s="85">
        <v>2.3808</v>
      </c>
      <c r="AA12" s="85">
        <v>1388.0689655172416</v>
      </c>
      <c r="AB12" s="85">
        <v>0.2552</v>
      </c>
      <c r="AC12" s="85">
        <v>0.8065</v>
      </c>
      <c r="AE12" s="85">
        <v>32.688</v>
      </c>
      <c r="AF12" s="86">
        <f t="shared" si="0"/>
        <v>0</v>
      </c>
      <c r="AG12" s="85">
        <v>22.96</v>
      </c>
      <c r="AH12" s="86">
        <f t="shared" si="1"/>
        <v>0</v>
      </c>
      <c r="AI12" s="85">
        <v>9.728</v>
      </c>
      <c r="AJ12" s="86">
        <f t="shared" si="2"/>
        <v>0</v>
      </c>
      <c r="AK12" s="85"/>
      <c r="AL12" s="86">
        <f t="shared" si="3"/>
        <v>0</v>
      </c>
      <c r="AM12" s="85"/>
      <c r="AN12" s="87">
        <f t="shared" si="4"/>
        <v>0</v>
      </c>
      <c r="AO12" s="85">
        <v>0.5513</v>
      </c>
      <c r="AP12" s="87">
        <f t="shared" si="5"/>
        <v>0</v>
      </c>
      <c r="AQ12" s="2">
        <f t="shared" si="6"/>
        <v>0</v>
      </c>
    </row>
    <row r="13" spans="1:43" s="2" customFormat="1" ht="30" customHeight="1">
      <c r="A13" s="64" t="s">
        <v>83</v>
      </c>
      <c r="B13" s="122">
        <v>72</v>
      </c>
      <c r="C13" s="122"/>
      <c r="D13" s="122"/>
      <c r="E13" s="122"/>
      <c r="F13" s="122"/>
      <c r="G13" s="122"/>
      <c r="H13" s="122"/>
      <c r="I13" s="122">
        <v>42</v>
      </c>
      <c r="J13" s="122">
        <v>10</v>
      </c>
      <c r="K13" s="122">
        <v>2</v>
      </c>
      <c r="L13" s="122"/>
      <c r="M13" s="122">
        <v>18</v>
      </c>
      <c r="N13" s="122"/>
      <c r="O13" s="122">
        <v>5</v>
      </c>
      <c r="P13" s="122">
        <v>46</v>
      </c>
      <c r="Q13" s="122">
        <v>1</v>
      </c>
      <c r="R13" s="105">
        <v>36</v>
      </c>
      <c r="S13" s="85">
        <v>43.284</v>
      </c>
      <c r="T13" s="85">
        <v>32.34</v>
      </c>
      <c r="U13" s="85">
        <v>10.944</v>
      </c>
      <c r="V13" s="85"/>
      <c r="W13" s="85"/>
      <c r="X13" s="85">
        <v>8.412</v>
      </c>
      <c r="Y13" s="85">
        <v>6.3</v>
      </c>
      <c r="Z13" s="85">
        <v>2.112</v>
      </c>
      <c r="AA13" s="85"/>
      <c r="AB13" s="85">
        <v>0.3168</v>
      </c>
      <c r="AC13" s="85">
        <v>1.0157</v>
      </c>
      <c r="AE13" s="85">
        <v>34.872</v>
      </c>
      <c r="AF13" s="86">
        <f t="shared" si="0"/>
        <v>0</v>
      </c>
      <c r="AG13" s="85">
        <v>26.04</v>
      </c>
      <c r="AH13" s="86">
        <f t="shared" si="1"/>
        <v>0</v>
      </c>
      <c r="AI13" s="85">
        <v>8.832</v>
      </c>
      <c r="AJ13" s="86">
        <f t="shared" si="2"/>
        <v>0</v>
      </c>
      <c r="AK13" s="85"/>
      <c r="AL13" s="86">
        <f t="shared" si="3"/>
        <v>0</v>
      </c>
      <c r="AM13" s="85"/>
      <c r="AN13" s="87">
        <f t="shared" si="4"/>
        <v>0</v>
      </c>
      <c r="AO13" s="85">
        <v>0.6989</v>
      </c>
      <c r="AP13" s="87">
        <f t="shared" si="5"/>
        <v>0</v>
      </c>
      <c r="AQ13" s="2">
        <f t="shared" si="6"/>
        <v>0</v>
      </c>
    </row>
    <row r="14" spans="1:43" s="2" customFormat="1" ht="30" customHeight="1">
      <c r="A14" s="10" t="s">
        <v>84</v>
      </c>
      <c r="B14" s="123">
        <v>54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23</v>
      </c>
      <c r="J14" s="124">
        <v>11</v>
      </c>
      <c r="K14" s="124">
        <v>0</v>
      </c>
      <c r="L14" s="124">
        <v>7</v>
      </c>
      <c r="M14" s="124">
        <v>10</v>
      </c>
      <c r="N14" s="124">
        <v>3</v>
      </c>
      <c r="O14" s="123">
        <v>5</v>
      </c>
      <c r="P14" s="123">
        <v>42</v>
      </c>
      <c r="Q14" s="123">
        <v>1</v>
      </c>
      <c r="R14" s="123">
        <v>23</v>
      </c>
      <c r="S14" s="105">
        <v>34.5792</v>
      </c>
      <c r="T14" s="105">
        <v>25.76</v>
      </c>
      <c r="U14" s="105">
        <v>8.8192</v>
      </c>
      <c r="V14" s="105">
        <v>0</v>
      </c>
      <c r="W14" s="105">
        <v>0</v>
      </c>
      <c r="X14" s="105">
        <v>6.9528</v>
      </c>
      <c r="Y14" s="105">
        <v>5.18</v>
      </c>
      <c r="Z14" s="105">
        <v>1.7728</v>
      </c>
      <c r="AA14" s="125">
        <v>1296.2</v>
      </c>
      <c r="AB14" s="105">
        <v>0.2376</v>
      </c>
      <c r="AC14" s="105">
        <v>0.7452</v>
      </c>
      <c r="AE14" s="85">
        <v>27.6264</v>
      </c>
      <c r="AF14" s="86">
        <f t="shared" si="0"/>
        <v>0</v>
      </c>
      <c r="AG14" s="85">
        <v>20.58</v>
      </c>
      <c r="AH14" s="86">
        <f t="shared" si="1"/>
        <v>0</v>
      </c>
      <c r="AI14" s="85">
        <v>7.0464</v>
      </c>
      <c r="AJ14" s="86">
        <f t="shared" si="2"/>
        <v>0</v>
      </c>
      <c r="AK14" s="85"/>
      <c r="AL14" s="86">
        <f t="shared" si="3"/>
        <v>0</v>
      </c>
      <c r="AM14" s="85"/>
      <c r="AN14" s="87">
        <f t="shared" si="4"/>
        <v>0</v>
      </c>
      <c r="AO14" s="85">
        <v>0.5076</v>
      </c>
      <c r="AP14" s="87">
        <f t="shared" si="5"/>
        <v>0</v>
      </c>
      <c r="AQ14" s="2">
        <f t="shared" si="6"/>
        <v>0</v>
      </c>
    </row>
    <row r="15" spans="1:43" s="2" customFormat="1" ht="30" customHeight="1">
      <c r="A15" s="10" t="s">
        <v>85</v>
      </c>
      <c r="B15" s="124">
        <v>40</v>
      </c>
      <c r="C15" s="124"/>
      <c r="D15" s="124"/>
      <c r="E15" s="124"/>
      <c r="F15" s="124"/>
      <c r="G15" s="124"/>
      <c r="H15" s="124"/>
      <c r="I15" s="124">
        <v>9</v>
      </c>
      <c r="J15" s="124">
        <v>18</v>
      </c>
      <c r="K15" s="124">
        <v>2</v>
      </c>
      <c r="L15" s="124">
        <v>3</v>
      </c>
      <c r="M15" s="124">
        <v>7</v>
      </c>
      <c r="N15" s="124">
        <v>1</v>
      </c>
      <c r="O15" s="123">
        <v>1</v>
      </c>
      <c r="P15" s="123">
        <v>29</v>
      </c>
      <c r="Q15" s="123">
        <v>0</v>
      </c>
      <c r="R15" s="123">
        <v>15</v>
      </c>
      <c r="S15" s="105">
        <v>25.4004</v>
      </c>
      <c r="T15" s="105">
        <v>18.13</v>
      </c>
      <c r="U15" s="105">
        <v>7.2704</v>
      </c>
      <c r="V15" s="105"/>
      <c r="W15" s="105"/>
      <c r="X15" s="105">
        <v>4.9908</v>
      </c>
      <c r="Y15" s="105">
        <v>3.57</v>
      </c>
      <c r="Z15" s="105">
        <v>1.4208</v>
      </c>
      <c r="AA15" s="125">
        <v>1247.7</v>
      </c>
      <c r="AB15" s="105">
        <v>0.176</v>
      </c>
      <c r="AC15" s="105">
        <v>0.552</v>
      </c>
      <c r="AE15" s="85">
        <v>20.4096</v>
      </c>
      <c r="AF15" s="86">
        <f t="shared" si="0"/>
        <v>0</v>
      </c>
      <c r="AG15" s="85">
        <v>14.56</v>
      </c>
      <c r="AH15" s="86">
        <f t="shared" si="1"/>
        <v>0</v>
      </c>
      <c r="AI15" s="85">
        <v>5.8496</v>
      </c>
      <c r="AJ15" s="86">
        <f t="shared" si="2"/>
        <v>0</v>
      </c>
      <c r="AK15" s="85"/>
      <c r="AL15" s="86">
        <f t="shared" si="3"/>
        <v>0</v>
      </c>
      <c r="AM15" s="85"/>
      <c r="AN15" s="87">
        <f t="shared" si="4"/>
        <v>0</v>
      </c>
      <c r="AO15" s="85">
        <v>0.376</v>
      </c>
      <c r="AP15" s="87">
        <f t="shared" si="5"/>
        <v>0</v>
      </c>
      <c r="AQ15" s="2">
        <f t="shared" si="6"/>
        <v>0</v>
      </c>
    </row>
    <row r="16" spans="1:43" s="3" customFormat="1" ht="30" customHeight="1">
      <c r="A16" s="13" t="s">
        <v>86</v>
      </c>
      <c r="B16" s="126">
        <v>49</v>
      </c>
      <c r="C16" s="126"/>
      <c r="D16" s="126"/>
      <c r="E16" s="126"/>
      <c r="F16" s="126"/>
      <c r="G16" s="126"/>
      <c r="H16" s="126"/>
      <c r="I16" s="126">
        <v>20</v>
      </c>
      <c r="J16" s="126">
        <v>7</v>
      </c>
      <c r="K16" s="126">
        <v>3</v>
      </c>
      <c r="L16" s="126">
        <v>2</v>
      </c>
      <c r="M16" s="126">
        <v>16</v>
      </c>
      <c r="N16" s="126">
        <v>1</v>
      </c>
      <c r="O16" s="126">
        <v>0</v>
      </c>
      <c r="P16" s="126">
        <v>37</v>
      </c>
      <c r="Q16" s="126">
        <v>0</v>
      </c>
      <c r="R16" s="138">
        <v>27</v>
      </c>
      <c r="S16" s="127">
        <v>33.6012</v>
      </c>
      <c r="T16" s="127">
        <v>24.43</v>
      </c>
      <c r="U16" s="127">
        <v>9.1712</v>
      </c>
      <c r="V16" s="127"/>
      <c r="W16" s="127"/>
      <c r="X16" s="127">
        <v>6.5712</v>
      </c>
      <c r="Y16" s="127">
        <v>4.76</v>
      </c>
      <c r="Z16" s="127">
        <v>1.8112</v>
      </c>
      <c r="AA16" s="125">
        <v>1341.06</v>
      </c>
      <c r="AB16" s="127">
        <v>0.2156</v>
      </c>
      <c r="AC16" s="127">
        <v>0.6762</v>
      </c>
      <c r="AE16" s="85">
        <v>27.03</v>
      </c>
      <c r="AF16" s="86">
        <f t="shared" si="0"/>
        <v>0</v>
      </c>
      <c r="AG16" s="85">
        <v>19.67</v>
      </c>
      <c r="AH16" s="86">
        <f t="shared" si="1"/>
        <v>0</v>
      </c>
      <c r="AI16" s="85">
        <v>7.36</v>
      </c>
      <c r="AJ16" s="86">
        <f t="shared" si="2"/>
        <v>0</v>
      </c>
      <c r="AK16" s="85"/>
      <c r="AL16" s="86">
        <f t="shared" si="3"/>
        <v>0</v>
      </c>
      <c r="AM16" s="85"/>
      <c r="AN16" s="87">
        <f t="shared" si="4"/>
        <v>0</v>
      </c>
      <c r="AO16" s="85">
        <v>0.4606</v>
      </c>
      <c r="AP16" s="87">
        <f t="shared" si="5"/>
        <v>0</v>
      </c>
      <c r="AQ16" s="2">
        <f t="shared" si="6"/>
        <v>0</v>
      </c>
    </row>
    <row r="17" spans="1:43" s="2" customFormat="1" ht="30" customHeight="1">
      <c r="A17" s="15" t="s">
        <v>77</v>
      </c>
      <c r="B17" s="123">
        <v>50</v>
      </c>
      <c r="C17" s="124"/>
      <c r="D17" s="124"/>
      <c r="E17" s="124"/>
      <c r="F17" s="124"/>
      <c r="G17" s="124"/>
      <c r="H17" s="124"/>
      <c r="I17" s="124">
        <v>36</v>
      </c>
      <c r="J17" s="124">
        <v>4</v>
      </c>
      <c r="K17" s="124">
        <v>0</v>
      </c>
      <c r="L17" s="135">
        <v>0</v>
      </c>
      <c r="M17" s="124">
        <v>9</v>
      </c>
      <c r="N17" s="124">
        <v>1</v>
      </c>
      <c r="O17" s="123">
        <v>3</v>
      </c>
      <c r="P17" s="123">
        <v>33</v>
      </c>
      <c r="Q17" s="123">
        <v>2</v>
      </c>
      <c r="R17" s="123">
        <v>23</v>
      </c>
      <c r="S17" s="105">
        <v>28.3944</v>
      </c>
      <c r="T17" s="105">
        <v>21.7</v>
      </c>
      <c r="U17" s="105">
        <v>6.6944</v>
      </c>
      <c r="V17" s="105"/>
      <c r="W17" s="105"/>
      <c r="X17" s="105">
        <v>5.4672</v>
      </c>
      <c r="Y17" s="105">
        <v>4.2</v>
      </c>
      <c r="Z17" s="105">
        <v>1.2672</v>
      </c>
      <c r="AA17" s="125"/>
      <c r="AB17" s="105">
        <v>0.2244</v>
      </c>
      <c r="AC17" s="105">
        <v>0.7099</v>
      </c>
      <c r="AE17" s="85">
        <v>22.9272</v>
      </c>
      <c r="AF17" s="86">
        <f t="shared" si="0"/>
        <v>0</v>
      </c>
      <c r="AG17" s="85">
        <v>17.5</v>
      </c>
      <c r="AH17" s="86">
        <f t="shared" si="1"/>
        <v>0</v>
      </c>
      <c r="AI17" s="85">
        <v>5.4272</v>
      </c>
      <c r="AJ17" s="86">
        <f t="shared" si="2"/>
        <v>0</v>
      </c>
      <c r="AK17" s="85"/>
      <c r="AL17" s="86">
        <f t="shared" si="3"/>
        <v>0</v>
      </c>
      <c r="AM17" s="85"/>
      <c r="AN17" s="87">
        <f t="shared" si="4"/>
        <v>0</v>
      </c>
      <c r="AO17" s="85">
        <v>0.4855</v>
      </c>
      <c r="AP17" s="87">
        <f t="shared" si="5"/>
        <v>0</v>
      </c>
      <c r="AQ17" s="2">
        <f t="shared" si="6"/>
        <v>0</v>
      </c>
    </row>
    <row r="18" spans="1:43" s="2" customFormat="1" ht="30" customHeight="1">
      <c r="A18" s="10" t="s">
        <v>87</v>
      </c>
      <c r="B18" s="123">
        <v>47</v>
      </c>
      <c r="C18" s="124"/>
      <c r="D18" s="124"/>
      <c r="E18" s="124"/>
      <c r="F18" s="124"/>
      <c r="G18" s="124"/>
      <c r="H18" s="124"/>
      <c r="I18" s="124">
        <v>23</v>
      </c>
      <c r="J18" s="124">
        <v>2</v>
      </c>
      <c r="K18" s="124">
        <v>0</v>
      </c>
      <c r="L18" s="124">
        <v>18</v>
      </c>
      <c r="M18" s="124">
        <v>4</v>
      </c>
      <c r="N18" s="124">
        <v>0</v>
      </c>
      <c r="O18" s="123">
        <v>0</v>
      </c>
      <c r="P18" s="123">
        <v>43</v>
      </c>
      <c r="Q18" s="123">
        <v>0</v>
      </c>
      <c r="R18" s="128">
        <v>15</v>
      </c>
      <c r="S18" s="105">
        <v>29.526</v>
      </c>
      <c r="T18" s="105">
        <v>24.15</v>
      </c>
      <c r="U18" s="105">
        <v>5.376</v>
      </c>
      <c r="V18" s="105">
        <v>0</v>
      </c>
      <c r="W18" s="105">
        <v>0</v>
      </c>
      <c r="X18" s="105">
        <v>5.9052</v>
      </c>
      <c r="Y18" s="105">
        <v>4.83</v>
      </c>
      <c r="Z18" s="105">
        <v>1.0752</v>
      </c>
      <c r="AA18" s="125">
        <v>1256.43</v>
      </c>
      <c r="AB18" s="105">
        <v>0.2068</v>
      </c>
      <c r="AC18" s="105">
        <v>0.6486</v>
      </c>
      <c r="AE18" s="85">
        <v>23.6208</v>
      </c>
      <c r="AF18" s="86">
        <f t="shared" si="0"/>
        <v>0</v>
      </c>
      <c r="AG18" s="85">
        <v>19.32</v>
      </c>
      <c r="AH18" s="86">
        <f t="shared" si="1"/>
        <v>0</v>
      </c>
      <c r="AI18" s="85">
        <v>4.3008</v>
      </c>
      <c r="AJ18" s="86">
        <f t="shared" si="2"/>
        <v>0</v>
      </c>
      <c r="AK18" s="85"/>
      <c r="AL18" s="86">
        <f t="shared" si="3"/>
        <v>0</v>
      </c>
      <c r="AM18" s="85"/>
      <c r="AN18" s="87">
        <f t="shared" si="4"/>
        <v>0</v>
      </c>
      <c r="AO18" s="85">
        <v>0.4418</v>
      </c>
      <c r="AP18" s="87">
        <f t="shared" si="5"/>
        <v>0</v>
      </c>
      <c r="AQ18" s="2">
        <f t="shared" si="6"/>
        <v>0</v>
      </c>
    </row>
    <row r="19" spans="1:43" s="2" customFormat="1" ht="30" customHeight="1">
      <c r="A19" s="15" t="s">
        <v>78</v>
      </c>
      <c r="B19" s="132">
        <v>85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30</v>
      </c>
      <c r="J19" s="124">
        <v>33</v>
      </c>
      <c r="K19" s="124">
        <v>6</v>
      </c>
      <c r="L19" s="124">
        <v>0</v>
      </c>
      <c r="M19" s="124">
        <v>12</v>
      </c>
      <c r="N19" s="124">
        <v>4</v>
      </c>
      <c r="O19" s="129">
        <v>8</v>
      </c>
      <c r="P19" s="129">
        <v>57</v>
      </c>
      <c r="Q19" s="129">
        <v>5</v>
      </c>
      <c r="R19" s="129">
        <v>37</v>
      </c>
      <c r="S19" s="105">
        <v>55.482</v>
      </c>
      <c r="T19" s="105">
        <v>39.13</v>
      </c>
      <c r="U19" s="105">
        <v>16.352</v>
      </c>
      <c r="V19" s="105">
        <v>0</v>
      </c>
      <c r="W19" s="105">
        <v>0</v>
      </c>
      <c r="X19" s="105">
        <v>9.9948</v>
      </c>
      <c r="Y19" s="105">
        <v>7.07</v>
      </c>
      <c r="Z19" s="105">
        <v>2.9248</v>
      </c>
      <c r="AA19" s="125"/>
      <c r="AB19" s="105">
        <v>0.374</v>
      </c>
      <c r="AC19" s="105">
        <v>1.173</v>
      </c>
      <c r="AE19" s="85">
        <v>45.4872</v>
      </c>
      <c r="AF19" s="86">
        <f t="shared" si="0"/>
        <v>0</v>
      </c>
      <c r="AG19" s="85">
        <v>32.06</v>
      </c>
      <c r="AH19" s="86">
        <f t="shared" si="1"/>
        <v>0</v>
      </c>
      <c r="AI19" s="85">
        <v>13.4272</v>
      </c>
      <c r="AJ19" s="86">
        <f t="shared" si="2"/>
        <v>0</v>
      </c>
      <c r="AK19" s="85"/>
      <c r="AL19" s="86">
        <f t="shared" si="3"/>
        <v>0</v>
      </c>
      <c r="AM19" s="85"/>
      <c r="AN19" s="87">
        <f t="shared" si="4"/>
        <v>0</v>
      </c>
      <c r="AO19" s="85">
        <v>0.7989999999999999</v>
      </c>
      <c r="AP19" s="87">
        <f t="shared" si="5"/>
        <v>0</v>
      </c>
      <c r="AQ19" s="2">
        <f t="shared" si="6"/>
        <v>0</v>
      </c>
    </row>
    <row r="20" spans="1:43" s="2" customFormat="1" ht="30" customHeight="1">
      <c r="A20" s="15" t="s">
        <v>88</v>
      </c>
      <c r="B20" s="123">
        <v>48</v>
      </c>
      <c r="C20" s="124"/>
      <c r="D20" s="124"/>
      <c r="E20" s="124"/>
      <c r="F20" s="124"/>
      <c r="G20" s="124"/>
      <c r="H20" s="124"/>
      <c r="I20" s="124">
        <v>27</v>
      </c>
      <c r="J20" s="124">
        <v>4</v>
      </c>
      <c r="K20" s="124">
        <v>1</v>
      </c>
      <c r="L20" s="124">
        <v>3</v>
      </c>
      <c r="M20" s="124">
        <v>12</v>
      </c>
      <c r="N20" s="124">
        <v>1</v>
      </c>
      <c r="O20" s="123">
        <v>1</v>
      </c>
      <c r="P20" s="123">
        <v>34</v>
      </c>
      <c r="Q20" s="123">
        <v>0</v>
      </c>
      <c r="R20" s="123">
        <v>22</v>
      </c>
      <c r="S20" s="130">
        <v>29.549999999999997</v>
      </c>
      <c r="T20" s="130">
        <v>22.19</v>
      </c>
      <c r="U20" s="130">
        <v>7.36</v>
      </c>
      <c r="V20" s="130"/>
      <c r="W20" s="130"/>
      <c r="X20" s="130">
        <v>5.952</v>
      </c>
      <c r="Y20" s="130">
        <v>4.48</v>
      </c>
      <c r="Z20" s="130">
        <v>1.472</v>
      </c>
      <c r="AA20" s="131"/>
      <c r="AB20" s="130">
        <v>0.2112</v>
      </c>
      <c r="AC20" s="130">
        <v>0.6652</v>
      </c>
      <c r="AE20" s="85">
        <v>23.598</v>
      </c>
      <c r="AF20" s="86">
        <f t="shared" si="0"/>
        <v>0</v>
      </c>
      <c r="AG20" s="85">
        <v>17.71</v>
      </c>
      <c r="AH20" s="86">
        <f t="shared" si="1"/>
        <v>0</v>
      </c>
      <c r="AI20" s="85">
        <v>5.888</v>
      </c>
      <c r="AJ20" s="86">
        <f t="shared" si="2"/>
        <v>0</v>
      </c>
      <c r="AK20" s="85"/>
      <c r="AL20" s="86">
        <f t="shared" si="3"/>
        <v>0</v>
      </c>
      <c r="AM20" s="85"/>
      <c r="AN20" s="87">
        <f t="shared" si="4"/>
        <v>0</v>
      </c>
      <c r="AO20" s="85">
        <v>0.45399999999999996</v>
      </c>
      <c r="AP20" s="87">
        <f t="shared" si="5"/>
        <v>0</v>
      </c>
      <c r="AQ20" s="2">
        <f t="shared" si="6"/>
        <v>0</v>
      </c>
    </row>
    <row r="21" spans="1:43" s="2" customFormat="1" ht="30" customHeight="1">
      <c r="A21" s="18" t="s">
        <v>89</v>
      </c>
      <c r="B21" s="105">
        <v>25</v>
      </c>
      <c r="C21" s="105"/>
      <c r="D21" s="105"/>
      <c r="E21" s="105"/>
      <c r="F21" s="105"/>
      <c r="G21" s="105"/>
      <c r="H21" s="105"/>
      <c r="I21" s="105">
        <v>8</v>
      </c>
      <c r="J21" s="105">
        <v>2</v>
      </c>
      <c r="K21" s="105">
        <v>1</v>
      </c>
      <c r="L21" s="105">
        <v>3</v>
      </c>
      <c r="M21" s="105">
        <v>11</v>
      </c>
      <c r="N21" s="105">
        <v>0</v>
      </c>
      <c r="O21" s="105">
        <v>1</v>
      </c>
      <c r="P21" s="105">
        <v>18</v>
      </c>
      <c r="Q21" s="105">
        <v>0</v>
      </c>
      <c r="R21" s="105">
        <v>12</v>
      </c>
      <c r="S21" s="105">
        <v>18.642</v>
      </c>
      <c r="T21" s="105">
        <v>13.65</v>
      </c>
      <c r="U21" s="105">
        <v>4.992</v>
      </c>
      <c r="V21" s="105"/>
      <c r="W21" s="105"/>
      <c r="X21" s="105">
        <v>3.7284</v>
      </c>
      <c r="Y21" s="105">
        <v>2.73</v>
      </c>
      <c r="Z21" s="105">
        <v>0.9984</v>
      </c>
      <c r="AA21" s="125">
        <v>1491.36</v>
      </c>
      <c r="AB21" s="105">
        <v>0.11</v>
      </c>
      <c r="AC21" s="105">
        <v>0.345</v>
      </c>
      <c r="AE21" s="85">
        <v>14.9136</v>
      </c>
      <c r="AF21" s="86">
        <f t="shared" si="0"/>
        <v>0</v>
      </c>
      <c r="AG21" s="85">
        <v>10.92</v>
      </c>
      <c r="AH21" s="86">
        <f t="shared" si="1"/>
        <v>0</v>
      </c>
      <c r="AI21" s="85">
        <v>3.9936</v>
      </c>
      <c r="AJ21" s="86">
        <f t="shared" si="2"/>
        <v>0</v>
      </c>
      <c r="AK21" s="85"/>
      <c r="AL21" s="86">
        <f t="shared" si="3"/>
        <v>0</v>
      </c>
      <c r="AM21" s="85"/>
      <c r="AN21" s="87">
        <f t="shared" si="4"/>
        <v>0</v>
      </c>
      <c r="AO21" s="85">
        <v>0.235</v>
      </c>
      <c r="AP21" s="87">
        <f t="shared" si="5"/>
        <v>0</v>
      </c>
      <c r="AQ21" s="2">
        <f t="shared" si="6"/>
        <v>0</v>
      </c>
    </row>
    <row r="22" spans="1:43" s="2" customFormat="1" ht="30" customHeight="1">
      <c r="A22" s="10" t="s">
        <v>79</v>
      </c>
      <c r="B22" s="123">
        <v>61</v>
      </c>
      <c r="C22" s="124"/>
      <c r="D22" s="124">
        <v>1</v>
      </c>
      <c r="E22" s="124"/>
      <c r="F22" s="124"/>
      <c r="G22" s="124"/>
      <c r="H22" s="124"/>
      <c r="I22" s="124">
        <v>38</v>
      </c>
      <c r="J22" s="124">
        <v>11</v>
      </c>
      <c r="K22" s="124">
        <v>5</v>
      </c>
      <c r="L22" s="124">
        <v>0</v>
      </c>
      <c r="M22" s="124">
        <v>5</v>
      </c>
      <c r="N22" s="124">
        <v>1</v>
      </c>
      <c r="O22" s="123">
        <v>4</v>
      </c>
      <c r="P22" s="123">
        <v>36</v>
      </c>
      <c r="Q22" s="123">
        <v>0</v>
      </c>
      <c r="R22" s="132">
        <v>34</v>
      </c>
      <c r="S22" s="105">
        <v>32.214</v>
      </c>
      <c r="T22" s="105">
        <v>24.15</v>
      </c>
      <c r="U22" s="105">
        <v>8.064</v>
      </c>
      <c r="V22" s="105"/>
      <c r="W22" s="105"/>
      <c r="X22" s="105">
        <v>6.2388</v>
      </c>
      <c r="Y22" s="105">
        <v>4.69</v>
      </c>
      <c r="Z22" s="105">
        <v>1.5488</v>
      </c>
      <c r="AA22" s="125"/>
      <c r="AB22" s="105">
        <v>0.2728</v>
      </c>
      <c r="AC22" s="105">
        <v>0.8555999999999999</v>
      </c>
      <c r="AE22" s="85">
        <v>25.9752</v>
      </c>
      <c r="AF22" s="86">
        <f t="shared" si="0"/>
        <v>0</v>
      </c>
      <c r="AG22" s="85">
        <v>19.46</v>
      </c>
      <c r="AH22" s="86">
        <f t="shared" si="1"/>
        <v>0</v>
      </c>
      <c r="AI22" s="85">
        <v>6.5152</v>
      </c>
      <c r="AJ22" s="86">
        <f t="shared" si="2"/>
        <v>0</v>
      </c>
      <c r="AK22" s="85"/>
      <c r="AL22" s="86">
        <f t="shared" si="3"/>
        <v>0</v>
      </c>
      <c r="AM22" s="85"/>
      <c r="AN22" s="87">
        <f t="shared" si="4"/>
        <v>0</v>
      </c>
      <c r="AO22" s="85">
        <v>0.5828</v>
      </c>
      <c r="AP22" s="87">
        <f t="shared" si="5"/>
        <v>0</v>
      </c>
      <c r="AQ22" s="2">
        <f t="shared" si="6"/>
        <v>0</v>
      </c>
    </row>
    <row r="23" spans="1:43" s="2" customFormat="1" ht="30" customHeight="1">
      <c r="A23" s="10" t="s">
        <v>80</v>
      </c>
      <c r="B23" s="85">
        <v>4</v>
      </c>
      <c r="C23" s="85">
        <v>0</v>
      </c>
      <c r="D23" s="85">
        <v>0</v>
      </c>
      <c r="E23" s="85">
        <v>1</v>
      </c>
      <c r="F23" s="85">
        <v>0</v>
      </c>
      <c r="G23" s="85">
        <v>0</v>
      </c>
      <c r="H23" s="85">
        <v>0</v>
      </c>
      <c r="I23" s="85">
        <v>1</v>
      </c>
      <c r="J23" s="85">
        <v>2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3</v>
      </c>
      <c r="Q23" s="85">
        <v>0</v>
      </c>
      <c r="R23" s="86">
        <v>2</v>
      </c>
      <c r="S23" s="85">
        <v>2.04</v>
      </c>
      <c r="T23" s="85">
        <v>1.4</v>
      </c>
      <c r="U23" s="85">
        <v>0.64</v>
      </c>
      <c r="V23" s="85">
        <v>0</v>
      </c>
      <c r="W23" s="85">
        <v>0</v>
      </c>
      <c r="X23" s="85">
        <v>0.408</v>
      </c>
      <c r="Y23" s="85">
        <v>0.28</v>
      </c>
      <c r="Z23" s="85">
        <v>0.128</v>
      </c>
      <c r="AA23" s="85">
        <v>0.102</v>
      </c>
      <c r="AB23" s="85">
        <v>0.0176</v>
      </c>
      <c r="AC23" s="85">
        <v>0.0552</v>
      </c>
      <c r="AE23" s="85">
        <v>1.632</v>
      </c>
      <c r="AF23" s="86">
        <f t="shared" si="0"/>
        <v>0</v>
      </c>
      <c r="AG23" s="85">
        <v>1.12</v>
      </c>
      <c r="AH23" s="86">
        <f t="shared" si="1"/>
        <v>0</v>
      </c>
      <c r="AI23" s="85">
        <v>0.512</v>
      </c>
      <c r="AJ23" s="86">
        <f t="shared" si="2"/>
        <v>0</v>
      </c>
      <c r="AK23" s="85"/>
      <c r="AL23" s="86">
        <f t="shared" si="3"/>
        <v>0</v>
      </c>
      <c r="AM23" s="85"/>
      <c r="AN23" s="87">
        <f t="shared" si="4"/>
        <v>0</v>
      </c>
      <c r="AO23" s="85">
        <v>0.0376</v>
      </c>
      <c r="AP23" s="87">
        <f t="shared" si="5"/>
        <v>0</v>
      </c>
      <c r="AQ23" s="2">
        <f t="shared" si="6"/>
        <v>0</v>
      </c>
    </row>
    <row r="24" spans="1:43" s="2" customFormat="1" ht="30" customHeight="1">
      <c r="A24" s="10" t="s">
        <v>90</v>
      </c>
      <c r="B24" s="123">
        <v>6</v>
      </c>
      <c r="C24" s="123"/>
      <c r="D24" s="123"/>
      <c r="E24" s="123"/>
      <c r="F24" s="123">
        <v>1</v>
      </c>
      <c r="G24" s="123">
        <v>5</v>
      </c>
      <c r="H24" s="123">
        <v>0</v>
      </c>
      <c r="I24" s="123"/>
      <c r="J24" s="123"/>
      <c r="K24" s="123"/>
      <c r="L24" s="123"/>
      <c r="M24" s="123"/>
      <c r="N24" s="123"/>
      <c r="O24" s="123">
        <v>0</v>
      </c>
      <c r="P24" s="123">
        <v>3</v>
      </c>
      <c r="Q24" s="123">
        <v>0</v>
      </c>
      <c r="R24" s="123">
        <v>6</v>
      </c>
      <c r="S24" s="105">
        <v>5.928</v>
      </c>
      <c r="T24" s="105">
        <v>4.2</v>
      </c>
      <c r="U24" s="105">
        <v>1.728</v>
      </c>
      <c r="V24" s="105"/>
      <c r="W24" s="105"/>
      <c r="X24" s="105">
        <v>1.1856</v>
      </c>
      <c r="Y24" s="105">
        <v>0.84</v>
      </c>
      <c r="Z24" s="105">
        <v>0.3456</v>
      </c>
      <c r="AA24" s="125"/>
      <c r="AB24" s="105">
        <v>0.0264</v>
      </c>
      <c r="AC24" s="105">
        <v>0.0828</v>
      </c>
      <c r="AE24" s="85">
        <v>4.7424</v>
      </c>
      <c r="AF24" s="86">
        <f t="shared" si="0"/>
        <v>0</v>
      </c>
      <c r="AG24" s="85">
        <v>3.36</v>
      </c>
      <c r="AH24" s="86">
        <f t="shared" si="1"/>
        <v>0</v>
      </c>
      <c r="AI24" s="85">
        <v>1.3824</v>
      </c>
      <c r="AJ24" s="86">
        <f t="shared" si="2"/>
        <v>0</v>
      </c>
      <c r="AK24" s="85"/>
      <c r="AL24" s="86">
        <f t="shared" si="3"/>
        <v>0</v>
      </c>
      <c r="AM24" s="85"/>
      <c r="AN24" s="87">
        <f t="shared" si="4"/>
        <v>0</v>
      </c>
      <c r="AO24" s="85">
        <v>0.0564</v>
      </c>
      <c r="AP24" s="87">
        <f t="shared" si="5"/>
        <v>0</v>
      </c>
      <c r="AQ24" s="2">
        <f t="shared" si="6"/>
        <v>0</v>
      </c>
    </row>
    <row r="25" spans="1:43" ht="30" customHeight="1">
      <c r="A25" s="6" t="s">
        <v>81</v>
      </c>
      <c r="B25" s="104">
        <f>SUM(B9:B24)</f>
        <v>788</v>
      </c>
      <c r="C25" s="104">
        <f aca="true" t="shared" si="7" ref="C25:AC25">SUM(C9:C24)</f>
        <v>13</v>
      </c>
      <c r="D25" s="104">
        <f t="shared" si="7"/>
        <v>6</v>
      </c>
      <c r="E25" s="104">
        <f t="shared" si="7"/>
        <v>1</v>
      </c>
      <c r="F25" s="104">
        <f t="shared" si="7"/>
        <v>1</v>
      </c>
      <c r="G25" s="104">
        <f t="shared" si="7"/>
        <v>8</v>
      </c>
      <c r="H25" s="104">
        <f t="shared" si="7"/>
        <v>1</v>
      </c>
      <c r="I25" s="104">
        <f t="shared" si="7"/>
        <v>345</v>
      </c>
      <c r="J25" s="104">
        <f t="shared" si="7"/>
        <v>163</v>
      </c>
      <c r="K25" s="104">
        <f t="shared" si="7"/>
        <v>31</v>
      </c>
      <c r="L25" s="104">
        <f t="shared" si="7"/>
        <v>48</v>
      </c>
      <c r="M25" s="104">
        <f t="shared" si="7"/>
        <v>151</v>
      </c>
      <c r="N25" s="104">
        <f t="shared" si="7"/>
        <v>20</v>
      </c>
      <c r="O25" s="104">
        <f t="shared" si="7"/>
        <v>39</v>
      </c>
      <c r="P25" s="104">
        <f t="shared" si="7"/>
        <v>560</v>
      </c>
      <c r="Q25" s="104">
        <f t="shared" si="7"/>
        <v>10</v>
      </c>
      <c r="R25" s="104">
        <f t="shared" si="7"/>
        <v>371</v>
      </c>
      <c r="S25" s="104">
        <f t="shared" si="7"/>
        <v>493.3968</v>
      </c>
      <c r="T25" s="104">
        <f t="shared" si="7"/>
        <v>363.71999999999986</v>
      </c>
      <c r="U25" s="104">
        <f t="shared" si="7"/>
        <v>129.67680000000001</v>
      </c>
      <c r="V25" s="104">
        <f t="shared" si="7"/>
        <v>0</v>
      </c>
      <c r="W25" s="104">
        <f t="shared" si="7"/>
        <v>0</v>
      </c>
      <c r="X25" s="104">
        <f t="shared" si="7"/>
        <v>96.39959999999998</v>
      </c>
      <c r="Y25" s="104">
        <f t="shared" si="7"/>
        <v>71.19</v>
      </c>
      <c r="Z25" s="104">
        <f t="shared" si="7"/>
        <v>25.209600000000002</v>
      </c>
      <c r="AA25" s="104">
        <v>1223</v>
      </c>
      <c r="AB25" s="104">
        <f t="shared" si="7"/>
        <v>3.476</v>
      </c>
      <c r="AC25" s="104">
        <f t="shared" si="7"/>
        <v>10.9551</v>
      </c>
      <c r="AD25" s="1"/>
      <c r="AE25" s="88">
        <v>396.99719999999996</v>
      </c>
      <c r="AF25" s="86">
        <f t="shared" si="0"/>
        <v>0</v>
      </c>
      <c r="AG25" s="85">
        <v>292.53</v>
      </c>
      <c r="AH25" s="86">
        <f t="shared" si="1"/>
        <v>0</v>
      </c>
      <c r="AI25" s="85">
        <v>104.4672</v>
      </c>
      <c r="AJ25" s="86">
        <f t="shared" si="2"/>
        <v>0</v>
      </c>
      <c r="AK25" s="85"/>
      <c r="AL25" s="86">
        <f t="shared" si="3"/>
        <v>0</v>
      </c>
      <c r="AM25" s="85"/>
      <c r="AN25" s="87">
        <f t="shared" si="4"/>
        <v>0</v>
      </c>
      <c r="AO25" s="85">
        <v>7.479100000000001</v>
      </c>
      <c r="AP25" s="87">
        <f t="shared" si="5"/>
        <v>0</v>
      </c>
      <c r="AQ25" s="2">
        <f t="shared" si="6"/>
        <v>0</v>
      </c>
    </row>
    <row r="26" spans="1:27" ht="36.75" customHeight="1">
      <c r="A26" s="167" t="s">
        <v>70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1:29" ht="35.25" customHeight="1">
      <c r="A27" s="90"/>
      <c r="B27" s="90"/>
      <c r="C27" s="90"/>
      <c r="D27" s="91"/>
      <c r="E27" s="91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S27" s="90"/>
      <c r="T27" s="90"/>
      <c r="U27" s="90"/>
      <c r="V27" s="90"/>
      <c r="X27" s="92"/>
      <c r="Y27" s="90"/>
      <c r="Z27" s="90"/>
      <c r="AA27" s="92"/>
      <c r="AB27" s="90"/>
      <c r="AC27" s="90"/>
    </row>
    <row r="29" ht="14.25">
      <c r="D29" s="21"/>
    </row>
  </sheetData>
  <sheetProtection/>
  <mergeCells count="38">
    <mergeCell ref="X5:X6"/>
    <mergeCell ref="Y5:Y6"/>
    <mergeCell ref="Z5:Z6"/>
    <mergeCell ref="A26:AA26"/>
    <mergeCell ref="Q5:Q6"/>
    <mergeCell ref="R5:R6"/>
    <mergeCell ref="S5:S6"/>
    <mergeCell ref="T5:T6"/>
    <mergeCell ref="A1:AA1"/>
    <mergeCell ref="A2:AA2"/>
    <mergeCell ref="A3:A7"/>
    <mergeCell ref="B3:R3"/>
    <mergeCell ref="S3:AA3"/>
    <mergeCell ref="U5:U6"/>
    <mergeCell ref="V5:V6"/>
    <mergeCell ref="B4:B6"/>
    <mergeCell ref="C4:H4"/>
    <mergeCell ref="I4:N4"/>
    <mergeCell ref="AO3:AO6"/>
    <mergeCell ref="AE4:AM4"/>
    <mergeCell ref="AE5:AE6"/>
    <mergeCell ref="AG5:AG6"/>
    <mergeCell ref="AI5:AI6"/>
    <mergeCell ref="C5:E5"/>
    <mergeCell ref="F5:H5"/>
    <mergeCell ref="AC3:AC6"/>
    <mergeCell ref="O4:R4"/>
    <mergeCell ref="S4:W4"/>
    <mergeCell ref="AK5:AK6"/>
    <mergeCell ref="AM5:AM6"/>
    <mergeCell ref="AB3:AB6"/>
    <mergeCell ref="I5:K5"/>
    <mergeCell ref="L5:N5"/>
    <mergeCell ref="O5:O6"/>
    <mergeCell ref="P5:P6"/>
    <mergeCell ref="X4:Z4"/>
    <mergeCell ref="AA4:AA6"/>
    <mergeCell ref="W5:W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2020-05-14T03:16:45Z</cp:lastPrinted>
  <dcterms:created xsi:type="dcterms:W3CDTF">2019-10-09T00:01:12Z</dcterms:created>
  <dcterms:modified xsi:type="dcterms:W3CDTF">2020-05-14T03:20:18Z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